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Sheet" sheetId="1" r:id="rId1"/>
  </sheets>
  <externalReferences>
    <externalReference r:id="rId2"/>
  </externalReferences>
  <definedNames>
    <definedName name="_xlnm.Print_Area" localSheetId="0">Sheet!$A$1:$AE$57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<sst xmlns="http://schemas.openxmlformats.org/spreadsheetml/2006/main" count="59" uniqueCount="26">
  <si>
    <t>TABEL  43</t>
  </si>
  <si>
    <t>CAKUPAN IMUNISASI DPT-HB-Hib 3, POLIO 4*, CAMPAK RUBELA, DAN IMUNISASI DASAR LENGKAP PADA BAYI MENURUT JENIS KELAMIN, KECAMATAN, DAN PUSKESMAS</t>
  </si>
  <si>
    <t>CAKUPAN BAYI YANG MENDAPATKAN IMUNISASI POLIO</t>
  </si>
  <si>
    <t>KABUPATEN/KOTA LOMBOK TIMUR</t>
  </si>
  <si>
    <t>TAHUN 2023</t>
  </si>
  <si>
    <t>NO</t>
  </si>
  <si>
    <t>KECAMATAN</t>
  </si>
  <si>
    <t>KODE KECAMATAN</t>
  </si>
  <si>
    <t>PUSKESMAS</t>
  </si>
  <si>
    <r>
      <rPr>
        <b/>
        <sz val="12"/>
        <rFont val="Arial"/>
        <charset val="134"/>
      </rPr>
      <t xml:space="preserve">JUMLAH BAYI
</t>
    </r>
    <r>
      <rPr>
        <b/>
        <i/>
        <sz val="12"/>
        <rFont val="Arial"/>
        <charset val="134"/>
      </rPr>
      <t>(SURVIVING INFANT)</t>
    </r>
  </si>
  <si>
    <t>BAYI DIIMUNISASI</t>
  </si>
  <si>
    <t>DPT-HB-Hib3</t>
  </si>
  <si>
    <t>POLIO 4*</t>
  </si>
  <si>
    <t>CAMPAK RUBELA</t>
  </si>
  <si>
    <t>IMUNISASI DASAR LENGKAP</t>
  </si>
  <si>
    <t>L</t>
  </si>
  <si>
    <t>P</t>
  </si>
  <si>
    <t>L + P</t>
  </si>
  <si>
    <t>L+P</t>
  </si>
  <si>
    <t>JUMLAH</t>
  </si>
  <si>
    <t>%</t>
  </si>
  <si>
    <t>JUMLAH (KAB/KOTA)</t>
  </si>
  <si>
    <t>Sumber: DIKES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</si>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</sst>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3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Continuous"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Continuous" vertical="center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4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7" fontId="2" fillId="0" borderId="4" xfId="51" applyNumberFormat="1" applyFont="1" applyBorder="1" applyAlignment="1">
      <alignment horizontal="right" vertical="center"/>
    </xf>
    <xf numFmtId="37" fontId="2" fillId="0" borderId="4" xfId="51" applyNumberFormat="1" applyFont="1" applyBorder="1" applyAlignment="1">
      <alignment vertical="center"/>
    </xf>
    <xf numFmtId="1" fontId="0" fillId="0" borderId="8" xfId="0" applyNumberFormat="1" applyBorder="1" applyAlignment="1">
      <alignment vertical="center"/>
    </xf>
    <xf numFmtId="0" fontId="2" fillId="0" borderId="4" xfId="49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0" fontId="2" fillId="0" borderId="4" xfId="49" applyFont="1" applyBorder="1" applyAlignment="1">
      <alignment vertical="center"/>
    </xf>
    <xf numFmtId="0" fontId="3" fillId="0" borderId="9" xfId="49" applyFont="1" applyBorder="1" applyAlignment="1">
      <alignment vertical="center"/>
    </xf>
    <xf numFmtId="37" fontId="3" fillId="0" borderId="9" xfId="51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6" fillId="0" borderId="0" xfId="49" applyFont="1" applyAlignment="1">
      <alignment vertical="center"/>
    </xf>
    <xf numFmtId="0" fontId="6" fillId="0" borderId="0" xfId="49" applyFont="1"/>
    <xf numFmtId="0" fontId="3" fillId="0" borderId="0" xfId="49" applyFont="1" applyAlignment="1">
      <alignment horizontal="right" vertical="center"/>
    </xf>
    <xf numFmtId="0" fontId="2" fillId="0" borderId="10" xfId="49" applyFont="1" applyBorder="1" applyAlignment="1">
      <alignment vertical="center"/>
    </xf>
    <xf numFmtId="0" fontId="2" fillId="0" borderId="0" xfId="49" applyFont="1" applyBorder="1" applyAlignment="1">
      <alignment vertical="center"/>
    </xf>
    <xf numFmtId="0" fontId="3" fillId="0" borderId="11" xfId="49" applyFont="1" applyBorder="1" applyAlignment="1">
      <alignment horizontal="centerContinuous" vertical="center"/>
    </xf>
    <xf numFmtId="0" fontId="3" fillId="0" borderId="12" xfId="49" applyFont="1" applyBorder="1" applyAlignment="1">
      <alignment horizontal="center" vertical="center"/>
    </xf>
    <xf numFmtId="0" fontId="3" fillId="0" borderId="13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Continuous" vertical="center"/>
    </xf>
    <xf numFmtId="0" fontId="3" fillId="0" borderId="15" xfId="49" applyFont="1" applyBorder="1" applyAlignment="1">
      <alignment horizontal="centerContinuous" vertical="center"/>
    </xf>
    <xf numFmtId="0" fontId="3" fillId="0" borderId="1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8" fontId="2" fillId="0" borderId="4" xfId="50" applyNumberFormat="1" applyFont="1" applyBorder="1" applyAlignment="1">
      <alignment vertical="center"/>
    </xf>
    <xf numFmtId="178" fontId="2" fillId="0" borderId="7" xfId="50" applyNumberFormat="1" applyFont="1" applyBorder="1" applyAlignment="1">
      <alignment vertical="center"/>
    </xf>
    <xf numFmtId="37" fontId="2" fillId="0" borderId="7" xfId="51" applyNumberFormat="1" applyFont="1" applyBorder="1" applyAlignment="1">
      <alignment vertical="center"/>
    </xf>
    <xf numFmtId="178" fontId="3" fillId="0" borderId="9" xfId="50" applyNumberFormat="1" applyFont="1" applyBorder="1" applyAlignment="1">
      <alignment vertical="center"/>
    </xf>
    <xf numFmtId="0" fontId="3" fillId="0" borderId="16" xfId="49" applyFont="1" applyBorder="1" applyAlignment="1">
      <alignment horizontal="center" vertical="center"/>
    </xf>
    <xf numFmtId="0" fontId="3" fillId="0" borderId="16" xfId="49" applyFont="1" applyBorder="1" applyAlignment="1">
      <alignment horizontal="centerContinuous" vertical="center"/>
    </xf>
    <xf numFmtId="0" fontId="3" fillId="0" borderId="5" xfId="49" applyFont="1" applyBorder="1" applyAlignment="1">
      <alignment horizontal="centerContinuous" vertical="center"/>
    </xf>
    <xf numFmtId="0" fontId="3" fillId="0" borderId="17" xfId="49" applyFont="1" applyBorder="1" applyAlignment="1">
      <alignment horizontal="center" vertical="center" wrapText="1"/>
    </xf>
    <xf numFmtId="178" fontId="2" fillId="0" borderId="18" xfId="50" applyNumberFormat="1" applyFont="1" applyBorder="1" applyAlignment="1">
      <alignment vertical="center"/>
    </xf>
    <xf numFmtId="178" fontId="2" fillId="0" borderId="17" xfId="50" applyNumberFormat="1" applyFont="1" applyBorder="1" applyAlignment="1">
      <alignment vertical="center"/>
    </xf>
    <xf numFmtId="178" fontId="3" fillId="0" borderId="19" xfId="50" applyNumberFormat="1" applyFont="1" applyBorder="1" applyAlignment="1">
      <alignment vertical="center"/>
    </xf>
    <xf numFmtId="0" fontId="3" fillId="0" borderId="15" xfId="49" applyFont="1" applyBorder="1" applyAlignment="1">
      <alignment horizontal="center" vertical="center"/>
    </xf>
    <xf numFmtId="0" fontId="3" fillId="0" borderId="0" xfId="49" applyFont="1" applyAlignment="1" quotePrefix="1">
      <alignment horizontal="left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10" xfId="50"/>
    <cellStyle name="Comma [0]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">
          <cell r="D11">
            <v>518</v>
          </cell>
          <cell r="E11">
            <v>494</v>
          </cell>
        </row>
        <row r="12">
          <cell r="D12">
            <v>189</v>
          </cell>
          <cell r="E12">
            <v>171</v>
          </cell>
        </row>
        <row r="13">
          <cell r="D13">
            <v>415</v>
          </cell>
          <cell r="E13">
            <v>383</v>
          </cell>
        </row>
        <row r="14">
          <cell r="D14">
            <v>540</v>
          </cell>
          <cell r="E14">
            <v>542</v>
          </cell>
        </row>
        <row r="15">
          <cell r="D15">
            <v>480</v>
          </cell>
          <cell r="E15">
            <v>488</v>
          </cell>
        </row>
        <row r="16">
          <cell r="D16">
            <v>409</v>
          </cell>
          <cell r="E16">
            <v>430</v>
          </cell>
        </row>
        <row r="17">
          <cell r="D17">
            <v>355</v>
          </cell>
          <cell r="E17">
            <v>342</v>
          </cell>
        </row>
        <row r="18">
          <cell r="D18">
            <v>315</v>
          </cell>
          <cell r="E18">
            <v>294</v>
          </cell>
        </row>
        <row r="19">
          <cell r="D19">
            <v>391</v>
          </cell>
          <cell r="E19">
            <v>408</v>
          </cell>
        </row>
        <row r="20">
          <cell r="D20">
            <v>301</v>
          </cell>
          <cell r="E20">
            <v>321</v>
          </cell>
        </row>
        <row r="21">
          <cell r="D21">
            <v>340</v>
          </cell>
          <cell r="E21">
            <v>356</v>
          </cell>
        </row>
        <row r="22">
          <cell r="D22">
            <v>295</v>
          </cell>
          <cell r="E22">
            <v>264</v>
          </cell>
        </row>
        <row r="23">
          <cell r="D23">
            <v>426</v>
          </cell>
          <cell r="E23">
            <v>412</v>
          </cell>
        </row>
        <row r="24">
          <cell r="D24">
            <v>272</v>
          </cell>
          <cell r="E24">
            <v>249</v>
          </cell>
        </row>
        <row r="25">
          <cell r="D25">
            <v>210</v>
          </cell>
          <cell r="E25">
            <v>205</v>
          </cell>
        </row>
        <row r="26">
          <cell r="D26">
            <v>302</v>
          </cell>
          <cell r="E26">
            <v>300</v>
          </cell>
        </row>
        <row r="27">
          <cell r="D27">
            <v>301</v>
          </cell>
          <cell r="E27">
            <v>310</v>
          </cell>
        </row>
        <row r="28">
          <cell r="D28">
            <v>257</v>
          </cell>
          <cell r="E28">
            <v>254</v>
          </cell>
        </row>
        <row r="29">
          <cell r="D29">
            <v>260</v>
          </cell>
          <cell r="E29">
            <v>250</v>
          </cell>
        </row>
        <row r="30">
          <cell r="D30">
            <v>488</v>
          </cell>
          <cell r="E30">
            <v>483</v>
          </cell>
        </row>
        <row r="31">
          <cell r="D31">
            <v>413</v>
          </cell>
          <cell r="E31">
            <v>372</v>
          </cell>
        </row>
        <row r="32">
          <cell r="D32">
            <v>347</v>
          </cell>
          <cell r="E32">
            <v>323</v>
          </cell>
        </row>
        <row r="33">
          <cell r="D33">
            <v>208</v>
          </cell>
          <cell r="E33">
            <v>207</v>
          </cell>
        </row>
        <row r="34">
          <cell r="D34">
            <v>654</v>
          </cell>
          <cell r="E34">
            <v>643</v>
          </cell>
        </row>
        <row r="35">
          <cell r="D35">
            <v>267</v>
          </cell>
          <cell r="E35">
            <v>232</v>
          </cell>
        </row>
        <row r="36">
          <cell r="D36">
            <v>369</v>
          </cell>
          <cell r="E36">
            <v>369</v>
          </cell>
        </row>
        <row r="37">
          <cell r="D37">
            <v>260</v>
          </cell>
          <cell r="E37">
            <v>251</v>
          </cell>
        </row>
        <row r="38">
          <cell r="D38">
            <v>179</v>
          </cell>
          <cell r="E38">
            <v>181</v>
          </cell>
        </row>
        <row r="39">
          <cell r="D39">
            <v>424</v>
          </cell>
          <cell r="E39">
            <v>427</v>
          </cell>
        </row>
        <row r="40">
          <cell r="D40">
            <v>157</v>
          </cell>
          <cell r="E40">
            <v>163</v>
          </cell>
        </row>
        <row r="41">
          <cell r="D41">
            <v>200</v>
          </cell>
          <cell r="E41">
            <v>182</v>
          </cell>
        </row>
        <row r="42">
          <cell r="D42">
            <v>208</v>
          </cell>
          <cell r="E42">
            <v>191</v>
          </cell>
        </row>
        <row r="43">
          <cell r="D43">
            <v>120</v>
          </cell>
          <cell r="E43">
            <v>103</v>
          </cell>
        </row>
        <row r="44">
          <cell r="D44">
            <v>278</v>
          </cell>
          <cell r="E44">
            <v>295</v>
          </cell>
        </row>
        <row r="45">
          <cell r="D45">
            <v>232</v>
          </cell>
          <cell r="E45">
            <v>213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E57"/>
  <sheetViews>
    <sheetView tabSelected="1" zoomScale="60" zoomScaleNormal="60" topLeftCell="A7" workbookViewId="0">
      <pane xSplit="7" ySplit="9" topLeftCell="H16" activePane="bottomRight" state="frozen"/>
      <selection/>
      <selection pane="topRight"/>
      <selection pane="bottomLeft"/>
      <selection pane="bottomRight" activeCell="D15" sqref="D15"/>
    </sheetView>
  </sheetViews>
  <sheetFormatPr defaultColWidth="9.21818181818182" defaultRowHeight="15.5"/>
  <cols>
    <col min="1" max="1" width="5.78181818181818" style="2" customWidth="1"/>
    <col min="2" max="4" width="21.7818181818182" style="2" customWidth="1"/>
    <col min="5" max="7" width="8.55454545454545" style="2" customWidth="1"/>
    <col min="8" max="8" width="10.4454545454545" style="2" hidden="1" customWidth="1"/>
    <col min="9" max="9" width="9.44545454545455" style="2" hidden="1" customWidth="1"/>
    <col min="10" max="10" width="10.7818181818182" style="2" hidden="1" customWidth="1"/>
    <col min="11" max="11" width="9.44545454545455" style="2" hidden="1" customWidth="1"/>
    <col min="12" max="12" width="10.4454545454545" style="2" hidden="1" customWidth="1"/>
    <col min="13" max="13" width="9.44545454545455" style="2" hidden="1" customWidth="1"/>
    <col min="14" max="14" width="10.7818181818182" style="2" customWidth="1"/>
    <col min="15" max="15" width="9.44545454545455" style="2" customWidth="1"/>
    <col min="16" max="16" width="10.5545454545455" style="2" customWidth="1"/>
    <col min="17" max="17" width="9.44545454545455" style="2" customWidth="1"/>
    <col min="18" max="18" width="10.4454545454545" style="2" customWidth="1"/>
    <col min="19" max="19" width="9.44545454545455" style="2" customWidth="1"/>
    <col min="20" max="20" width="10.4454545454545" style="2" hidden="1" customWidth="1"/>
    <col min="21" max="21" width="9.44545454545455" style="2" hidden="1" customWidth="1"/>
    <col min="22" max="22" width="10.7818181818182" style="2" hidden="1" customWidth="1"/>
    <col min="23" max="23" width="9.44545454545455" style="2" hidden="1" customWidth="1"/>
    <col min="24" max="24" width="11.2181818181818" style="2" hidden="1" customWidth="1"/>
    <col min="25" max="25" width="9.44545454545455" style="2" hidden="1" customWidth="1"/>
    <col min="26" max="26" width="11.2181818181818" style="2" hidden="1" customWidth="1"/>
    <col min="27" max="27" width="9.44545454545455" style="2" hidden="1" customWidth="1"/>
    <col min="28" max="28" width="11.2181818181818" style="2" hidden="1" customWidth="1"/>
    <col min="29" max="29" width="9.44545454545455" style="2" hidden="1" customWidth="1"/>
    <col min="30" max="30" width="12.2181818181818" style="2" hidden="1" customWidth="1"/>
    <col min="31" max="31" width="9.44545454545455" style="2" hidden="1" customWidth="1"/>
    <col min="32" max="257" width="9.21818181818182" style="2"/>
    <col min="258" max="258" width="5.78181818181818" style="2" customWidth="1"/>
    <col min="259" max="260" width="21.7818181818182" style="2" customWidth="1"/>
    <col min="261" max="263" width="8.55454545454545" style="2" customWidth="1"/>
    <col min="264" max="287" width="9.44545454545455" style="2" customWidth="1"/>
    <col min="288" max="513" width="9.21818181818182" style="2"/>
    <col min="514" max="514" width="5.78181818181818" style="2" customWidth="1"/>
    <col min="515" max="516" width="21.7818181818182" style="2" customWidth="1"/>
    <col min="517" max="519" width="8.55454545454545" style="2" customWidth="1"/>
    <col min="520" max="543" width="9.44545454545455" style="2" customWidth="1"/>
    <col min="544" max="769" width="9.21818181818182" style="2"/>
    <col min="770" max="770" width="5.78181818181818" style="2" customWidth="1"/>
    <col min="771" max="772" width="21.7818181818182" style="2" customWidth="1"/>
    <col min="773" max="775" width="8.55454545454545" style="2" customWidth="1"/>
    <col min="776" max="799" width="9.44545454545455" style="2" customWidth="1"/>
    <col min="800" max="1025" width="9.21818181818182" style="2"/>
    <col min="1026" max="1026" width="5.78181818181818" style="2" customWidth="1"/>
    <col min="1027" max="1028" width="21.7818181818182" style="2" customWidth="1"/>
    <col min="1029" max="1031" width="8.55454545454545" style="2" customWidth="1"/>
    <col min="1032" max="1055" width="9.44545454545455" style="2" customWidth="1"/>
    <col min="1056" max="1281" width="9.21818181818182" style="2"/>
    <col min="1282" max="1282" width="5.78181818181818" style="2" customWidth="1"/>
    <col min="1283" max="1284" width="21.7818181818182" style="2" customWidth="1"/>
    <col min="1285" max="1287" width="8.55454545454545" style="2" customWidth="1"/>
    <col min="1288" max="1311" width="9.44545454545455" style="2" customWidth="1"/>
    <col min="1312" max="1537" width="9.21818181818182" style="2"/>
    <col min="1538" max="1538" width="5.78181818181818" style="2" customWidth="1"/>
    <col min="1539" max="1540" width="21.7818181818182" style="2" customWidth="1"/>
    <col min="1541" max="1543" width="8.55454545454545" style="2" customWidth="1"/>
    <col min="1544" max="1567" width="9.44545454545455" style="2" customWidth="1"/>
    <col min="1568" max="1793" width="9.21818181818182" style="2"/>
    <col min="1794" max="1794" width="5.78181818181818" style="2" customWidth="1"/>
    <col min="1795" max="1796" width="21.7818181818182" style="2" customWidth="1"/>
    <col min="1797" max="1799" width="8.55454545454545" style="2" customWidth="1"/>
    <col min="1800" max="1823" width="9.44545454545455" style="2" customWidth="1"/>
    <col min="1824" max="2049" width="9.21818181818182" style="2"/>
    <col min="2050" max="2050" width="5.78181818181818" style="2" customWidth="1"/>
    <col min="2051" max="2052" width="21.7818181818182" style="2" customWidth="1"/>
    <col min="2053" max="2055" width="8.55454545454545" style="2" customWidth="1"/>
    <col min="2056" max="2079" width="9.44545454545455" style="2" customWidth="1"/>
    <col min="2080" max="2305" width="9.21818181818182" style="2"/>
    <col min="2306" max="2306" width="5.78181818181818" style="2" customWidth="1"/>
    <col min="2307" max="2308" width="21.7818181818182" style="2" customWidth="1"/>
    <col min="2309" max="2311" width="8.55454545454545" style="2" customWidth="1"/>
    <col min="2312" max="2335" width="9.44545454545455" style="2" customWidth="1"/>
    <col min="2336" max="2561" width="9.21818181818182" style="2"/>
    <col min="2562" max="2562" width="5.78181818181818" style="2" customWidth="1"/>
    <col min="2563" max="2564" width="21.7818181818182" style="2" customWidth="1"/>
    <col min="2565" max="2567" width="8.55454545454545" style="2" customWidth="1"/>
    <col min="2568" max="2591" width="9.44545454545455" style="2" customWidth="1"/>
    <col min="2592" max="2817" width="9.21818181818182" style="2"/>
    <col min="2818" max="2818" width="5.78181818181818" style="2" customWidth="1"/>
    <col min="2819" max="2820" width="21.7818181818182" style="2" customWidth="1"/>
    <col min="2821" max="2823" width="8.55454545454545" style="2" customWidth="1"/>
    <col min="2824" max="2847" width="9.44545454545455" style="2" customWidth="1"/>
    <col min="2848" max="3073" width="9.21818181818182" style="2"/>
    <col min="3074" max="3074" width="5.78181818181818" style="2" customWidth="1"/>
    <col min="3075" max="3076" width="21.7818181818182" style="2" customWidth="1"/>
    <col min="3077" max="3079" width="8.55454545454545" style="2" customWidth="1"/>
    <col min="3080" max="3103" width="9.44545454545455" style="2" customWidth="1"/>
    <col min="3104" max="3329" width="9.21818181818182" style="2"/>
    <col min="3330" max="3330" width="5.78181818181818" style="2" customWidth="1"/>
    <col min="3331" max="3332" width="21.7818181818182" style="2" customWidth="1"/>
    <col min="3333" max="3335" width="8.55454545454545" style="2" customWidth="1"/>
    <col min="3336" max="3359" width="9.44545454545455" style="2" customWidth="1"/>
    <col min="3360" max="3585" width="9.21818181818182" style="2"/>
    <col min="3586" max="3586" width="5.78181818181818" style="2" customWidth="1"/>
    <col min="3587" max="3588" width="21.7818181818182" style="2" customWidth="1"/>
    <col min="3589" max="3591" width="8.55454545454545" style="2" customWidth="1"/>
    <col min="3592" max="3615" width="9.44545454545455" style="2" customWidth="1"/>
    <col min="3616" max="3841" width="9.21818181818182" style="2"/>
    <col min="3842" max="3842" width="5.78181818181818" style="2" customWidth="1"/>
    <col min="3843" max="3844" width="21.7818181818182" style="2" customWidth="1"/>
    <col min="3845" max="3847" width="8.55454545454545" style="2" customWidth="1"/>
    <col min="3848" max="3871" width="9.44545454545455" style="2" customWidth="1"/>
    <col min="3872" max="4097" width="9.21818181818182" style="2"/>
    <col min="4098" max="4098" width="5.78181818181818" style="2" customWidth="1"/>
    <col min="4099" max="4100" width="21.7818181818182" style="2" customWidth="1"/>
    <col min="4101" max="4103" width="8.55454545454545" style="2" customWidth="1"/>
    <col min="4104" max="4127" width="9.44545454545455" style="2" customWidth="1"/>
    <col min="4128" max="4353" width="9.21818181818182" style="2"/>
    <col min="4354" max="4354" width="5.78181818181818" style="2" customWidth="1"/>
    <col min="4355" max="4356" width="21.7818181818182" style="2" customWidth="1"/>
    <col min="4357" max="4359" width="8.55454545454545" style="2" customWidth="1"/>
    <col min="4360" max="4383" width="9.44545454545455" style="2" customWidth="1"/>
    <col min="4384" max="4609" width="9.21818181818182" style="2"/>
    <col min="4610" max="4610" width="5.78181818181818" style="2" customWidth="1"/>
    <col min="4611" max="4612" width="21.7818181818182" style="2" customWidth="1"/>
    <col min="4613" max="4615" width="8.55454545454545" style="2" customWidth="1"/>
    <col min="4616" max="4639" width="9.44545454545455" style="2" customWidth="1"/>
    <col min="4640" max="4865" width="9.21818181818182" style="2"/>
    <col min="4866" max="4866" width="5.78181818181818" style="2" customWidth="1"/>
    <col min="4867" max="4868" width="21.7818181818182" style="2" customWidth="1"/>
    <col min="4869" max="4871" width="8.55454545454545" style="2" customWidth="1"/>
    <col min="4872" max="4895" width="9.44545454545455" style="2" customWidth="1"/>
    <col min="4896" max="5121" width="9.21818181818182" style="2"/>
    <col min="5122" max="5122" width="5.78181818181818" style="2" customWidth="1"/>
    <col min="5123" max="5124" width="21.7818181818182" style="2" customWidth="1"/>
    <col min="5125" max="5127" width="8.55454545454545" style="2" customWidth="1"/>
    <col min="5128" max="5151" width="9.44545454545455" style="2" customWidth="1"/>
    <col min="5152" max="5377" width="9.21818181818182" style="2"/>
    <col min="5378" max="5378" width="5.78181818181818" style="2" customWidth="1"/>
    <col min="5379" max="5380" width="21.7818181818182" style="2" customWidth="1"/>
    <col min="5381" max="5383" width="8.55454545454545" style="2" customWidth="1"/>
    <col min="5384" max="5407" width="9.44545454545455" style="2" customWidth="1"/>
    <col min="5408" max="5633" width="9.21818181818182" style="2"/>
    <col min="5634" max="5634" width="5.78181818181818" style="2" customWidth="1"/>
    <col min="5635" max="5636" width="21.7818181818182" style="2" customWidth="1"/>
    <col min="5637" max="5639" width="8.55454545454545" style="2" customWidth="1"/>
    <col min="5640" max="5663" width="9.44545454545455" style="2" customWidth="1"/>
    <col min="5664" max="5889" width="9.21818181818182" style="2"/>
    <col min="5890" max="5890" width="5.78181818181818" style="2" customWidth="1"/>
    <col min="5891" max="5892" width="21.7818181818182" style="2" customWidth="1"/>
    <col min="5893" max="5895" width="8.55454545454545" style="2" customWidth="1"/>
    <col min="5896" max="5919" width="9.44545454545455" style="2" customWidth="1"/>
    <col min="5920" max="6145" width="9.21818181818182" style="2"/>
    <col min="6146" max="6146" width="5.78181818181818" style="2" customWidth="1"/>
    <col min="6147" max="6148" width="21.7818181818182" style="2" customWidth="1"/>
    <col min="6149" max="6151" width="8.55454545454545" style="2" customWidth="1"/>
    <col min="6152" max="6175" width="9.44545454545455" style="2" customWidth="1"/>
    <col min="6176" max="6401" width="9.21818181818182" style="2"/>
    <col min="6402" max="6402" width="5.78181818181818" style="2" customWidth="1"/>
    <col min="6403" max="6404" width="21.7818181818182" style="2" customWidth="1"/>
    <col min="6405" max="6407" width="8.55454545454545" style="2" customWidth="1"/>
    <col min="6408" max="6431" width="9.44545454545455" style="2" customWidth="1"/>
    <col min="6432" max="6657" width="9.21818181818182" style="2"/>
    <col min="6658" max="6658" width="5.78181818181818" style="2" customWidth="1"/>
    <col min="6659" max="6660" width="21.7818181818182" style="2" customWidth="1"/>
    <col min="6661" max="6663" width="8.55454545454545" style="2" customWidth="1"/>
    <col min="6664" max="6687" width="9.44545454545455" style="2" customWidth="1"/>
    <col min="6688" max="6913" width="9.21818181818182" style="2"/>
    <col min="6914" max="6914" width="5.78181818181818" style="2" customWidth="1"/>
    <col min="6915" max="6916" width="21.7818181818182" style="2" customWidth="1"/>
    <col min="6917" max="6919" width="8.55454545454545" style="2" customWidth="1"/>
    <col min="6920" max="6943" width="9.44545454545455" style="2" customWidth="1"/>
    <col min="6944" max="7169" width="9.21818181818182" style="2"/>
    <col min="7170" max="7170" width="5.78181818181818" style="2" customWidth="1"/>
    <col min="7171" max="7172" width="21.7818181818182" style="2" customWidth="1"/>
    <col min="7173" max="7175" width="8.55454545454545" style="2" customWidth="1"/>
    <col min="7176" max="7199" width="9.44545454545455" style="2" customWidth="1"/>
    <col min="7200" max="7425" width="9.21818181818182" style="2"/>
    <col min="7426" max="7426" width="5.78181818181818" style="2" customWidth="1"/>
    <col min="7427" max="7428" width="21.7818181818182" style="2" customWidth="1"/>
    <col min="7429" max="7431" width="8.55454545454545" style="2" customWidth="1"/>
    <col min="7432" max="7455" width="9.44545454545455" style="2" customWidth="1"/>
    <col min="7456" max="7681" width="9.21818181818182" style="2"/>
    <col min="7682" max="7682" width="5.78181818181818" style="2" customWidth="1"/>
    <col min="7683" max="7684" width="21.7818181818182" style="2" customWidth="1"/>
    <col min="7685" max="7687" width="8.55454545454545" style="2" customWidth="1"/>
    <col min="7688" max="7711" width="9.44545454545455" style="2" customWidth="1"/>
    <col min="7712" max="7937" width="9.21818181818182" style="2"/>
    <col min="7938" max="7938" width="5.78181818181818" style="2" customWidth="1"/>
    <col min="7939" max="7940" width="21.7818181818182" style="2" customWidth="1"/>
    <col min="7941" max="7943" width="8.55454545454545" style="2" customWidth="1"/>
    <col min="7944" max="7967" width="9.44545454545455" style="2" customWidth="1"/>
    <col min="7968" max="8193" width="9.21818181818182" style="2"/>
    <col min="8194" max="8194" width="5.78181818181818" style="2" customWidth="1"/>
    <col min="8195" max="8196" width="21.7818181818182" style="2" customWidth="1"/>
    <col min="8197" max="8199" width="8.55454545454545" style="2" customWidth="1"/>
    <col min="8200" max="8223" width="9.44545454545455" style="2" customWidth="1"/>
    <col min="8224" max="8449" width="9.21818181818182" style="2"/>
    <col min="8450" max="8450" width="5.78181818181818" style="2" customWidth="1"/>
    <col min="8451" max="8452" width="21.7818181818182" style="2" customWidth="1"/>
    <col min="8453" max="8455" width="8.55454545454545" style="2" customWidth="1"/>
    <col min="8456" max="8479" width="9.44545454545455" style="2" customWidth="1"/>
    <col min="8480" max="8705" width="9.21818181818182" style="2"/>
    <col min="8706" max="8706" width="5.78181818181818" style="2" customWidth="1"/>
    <col min="8707" max="8708" width="21.7818181818182" style="2" customWidth="1"/>
    <col min="8709" max="8711" width="8.55454545454545" style="2" customWidth="1"/>
    <col min="8712" max="8735" width="9.44545454545455" style="2" customWidth="1"/>
    <col min="8736" max="8961" width="9.21818181818182" style="2"/>
    <col min="8962" max="8962" width="5.78181818181818" style="2" customWidth="1"/>
    <col min="8963" max="8964" width="21.7818181818182" style="2" customWidth="1"/>
    <col min="8965" max="8967" width="8.55454545454545" style="2" customWidth="1"/>
    <col min="8968" max="8991" width="9.44545454545455" style="2" customWidth="1"/>
    <col min="8992" max="9217" width="9.21818181818182" style="2"/>
    <col min="9218" max="9218" width="5.78181818181818" style="2" customWidth="1"/>
    <col min="9219" max="9220" width="21.7818181818182" style="2" customWidth="1"/>
    <col min="9221" max="9223" width="8.55454545454545" style="2" customWidth="1"/>
    <col min="9224" max="9247" width="9.44545454545455" style="2" customWidth="1"/>
    <col min="9248" max="9473" width="9.21818181818182" style="2"/>
    <col min="9474" max="9474" width="5.78181818181818" style="2" customWidth="1"/>
    <col min="9475" max="9476" width="21.7818181818182" style="2" customWidth="1"/>
    <col min="9477" max="9479" width="8.55454545454545" style="2" customWidth="1"/>
    <col min="9480" max="9503" width="9.44545454545455" style="2" customWidth="1"/>
    <col min="9504" max="9729" width="9.21818181818182" style="2"/>
    <col min="9730" max="9730" width="5.78181818181818" style="2" customWidth="1"/>
    <col min="9731" max="9732" width="21.7818181818182" style="2" customWidth="1"/>
    <col min="9733" max="9735" width="8.55454545454545" style="2" customWidth="1"/>
    <col min="9736" max="9759" width="9.44545454545455" style="2" customWidth="1"/>
    <col min="9760" max="9985" width="9.21818181818182" style="2"/>
    <col min="9986" max="9986" width="5.78181818181818" style="2" customWidth="1"/>
    <col min="9987" max="9988" width="21.7818181818182" style="2" customWidth="1"/>
    <col min="9989" max="9991" width="8.55454545454545" style="2" customWidth="1"/>
    <col min="9992" max="10015" width="9.44545454545455" style="2" customWidth="1"/>
    <col min="10016" max="10241" width="9.21818181818182" style="2"/>
    <col min="10242" max="10242" width="5.78181818181818" style="2" customWidth="1"/>
    <col min="10243" max="10244" width="21.7818181818182" style="2" customWidth="1"/>
    <col min="10245" max="10247" width="8.55454545454545" style="2" customWidth="1"/>
    <col min="10248" max="10271" width="9.44545454545455" style="2" customWidth="1"/>
    <col min="10272" max="10497" width="9.21818181818182" style="2"/>
    <col min="10498" max="10498" width="5.78181818181818" style="2" customWidth="1"/>
    <col min="10499" max="10500" width="21.7818181818182" style="2" customWidth="1"/>
    <col min="10501" max="10503" width="8.55454545454545" style="2" customWidth="1"/>
    <col min="10504" max="10527" width="9.44545454545455" style="2" customWidth="1"/>
    <col min="10528" max="10753" width="9.21818181818182" style="2"/>
    <col min="10754" max="10754" width="5.78181818181818" style="2" customWidth="1"/>
    <col min="10755" max="10756" width="21.7818181818182" style="2" customWidth="1"/>
    <col min="10757" max="10759" width="8.55454545454545" style="2" customWidth="1"/>
    <col min="10760" max="10783" width="9.44545454545455" style="2" customWidth="1"/>
    <col min="10784" max="11009" width="9.21818181818182" style="2"/>
    <col min="11010" max="11010" width="5.78181818181818" style="2" customWidth="1"/>
    <col min="11011" max="11012" width="21.7818181818182" style="2" customWidth="1"/>
    <col min="11013" max="11015" width="8.55454545454545" style="2" customWidth="1"/>
    <col min="11016" max="11039" width="9.44545454545455" style="2" customWidth="1"/>
    <col min="11040" max="11265" width="9.21818181818182" style="2"/>
    <col min="11266" max="11266" width="5.78181818181818" style="2" customWidth="1"/>
    <col min="11267" max="11268" width="21.7818181818182" style="2" customWidth="1"/>
    <col min="11269" max="11271" width="8.55454545454545" style="2" customWidth="1"/>
    <col min="11272" max="11295" width="9.44545454545455" style="2" customWidth="1"/>
    <col min="11296" max="11521" width="9.21818181818182" style="2"/>
    <col min="11522" max="11522" width="5.78181818181818" style="2" customWidth="1"/>
    <col min="11523" max="11524" width="21.7818181818182" style="2" customWidth="1"/>
    <col min="11525" max="11527" width="8.55454545454545" style="2" customWidth="1"/>
    <col min="11528" max="11551" width="9.44545454545455" style="2" customWidth="1"/>
    <col min="11552" max="11777" width="9.21818181818182" style="2"/>
    <col min="11778" max="11778" width="5.78181818181818" style="2" customWidth="1"/>
    <col min="11779" max="11780" width="21.7818181818182" style="2" customWidth="1"/>
    <col min="11781" max="11783" width="8.55454545454545" style="2" customWidth="1"/>
    <col min="11784" max="11807" width="9.44545454545455" style="2" customWidth="1"/>
    <col min="11808" max="12033" width="9.21818181818182" style="2"/>
    <col min="12034" max="12034" width="5.78181818181818" style="2" customWidth="1"/>
    <col min="12035" max="12036" width="21.7818181818182" style="2" customWidth="1"/>
    <col min="12037" max="12039" width="8.55454545454545" style="2" customWidth="1"/>
    <col min="12040" max="12063" width="9.44545454545455" style="2" customWidth="1"/>
    <col min="12064" max="12289" width="9.21818181818182" style="2"/>
    <col min="12290" max="12290" width="5.78181818181818" style="2" customWidth="1"/>
    <col min="12291" max="12292" width="21.7818181818182" style="2" customWidth="1"/>
    <col min="12293" max="12295" width="8.55454545454545" style="2" customWidth="1"/>
    <col min="12296" max="12319" width="9.44545454545455" style="2" customWidth="1"/>
    <col min="12320" max="12545" width="9.21818181818182" style="2"/>
    <col min="12546" max="12546" width="5.78181818181818" style="2" customWidth="1"/>
    <col min="12547" max="12548" width="21.7818181818182" style="2" customWidth="1"/>
    <col min="12549" max="12551" width="8.55454545454545" style="2" customWidth="1"/>
    <col min="12552" max="12575" width="9.44545454545455" style="2" customWidth="1"/>
    <col min="12576" max="12801" width="9.21818181818182" style="2"/>
    <col min="12802" max="12802" width="5.78181818181818" style="2" customWidth="1"/>
    <col min="12803" max="12804" width="21.7818181818182" style="2" customWidth="1"/>
    <col min="12805" max="12807" width="8.55454545454545" style="2" customWidth="1"/>
    <col min="12808" max="12831" width="9.44545454545455" style="2" customWidth="1"/>
    <col min="12832" max="13057" width="9.21818181818182" style="2"/>
    <col min="13058" max="13058" width="5.78181818181818" style="2" customWidth="1"/>
    <col min="13059" max="13060" width="21.7818181818182" style="2" customWidth="1"/>
    <col min="13061" max="13063" width="8.55454545454545" style="2" customWidth="1"/>
    <col min="13064" max="13087" width="9.44545454545455" style="2" customWidth="1"/>
    <col min="13088" max="13313" width="9.21818181818182" style="2"/>
    <col min="13314" max="13314" width="5.78181818181818" style="2" customWidth="1"/>
    <col min="13315" max="13316" width="21.7818181818182" style="2" customWidth="1"/>
    <col min="13317" max="13319" width="8.55454545454545" style="2" customWidth="1"/>
    <col min="13320" max="13343" width="9.44545454545455" style="2" customWidth="1"/>
    <col min="13344" max="13569" width="9.21818181818182" style="2"/>
    <col min="13570" max="13570" width="5.78181818181818" style="2" customWidth="1"/>
    <col min="13571" max="13572" width="21.7818181818182" style="2" customWidth="1"/>
    <col min="13573" max="13575" width="8.55454545454545" style="2" customWidth="1"/>
    <col min="13576" max="13599" width="9.44545454545455" style="2" customWidth="1"/>
    <col min="13600" max="13825" width="9.21818181818182" style="2"/>
    <col min="13826" max="13826" width="5.78181818181818" style="2" customWidth="1"/>
    <col min="13827" max="13828" width="21.7818181818182" style="2" customWidth="1"/>
    <col min="13829" max="13831" width="8.55454545454545" style="2" customWidth="1"/>
    <col min="13832" max="13855" width="9.44545454545455" style="2" customWidth="1"/>
    <col min="13856" max="14081" width="9.21818181818182" style="2"/>
    <col min="14082" max="14082" width="5.78181818181818" style="2" customWidth="1"/>
    <col min="14083" max="14084" width="21.7818181818182" style="2" customWidth="1"/>
    <col min="14085" max="14087" width="8.55454545454545" style="2" customWidth="1"/>
    <col min="14088" max="14111" width="9.44545454545455" style="2" customWidth="1"/>
    <col min="14112" max="14337" width="9.21818181818182" style="2"/>
    <col min="14338" max="14338" width="5.78181818181818" style="2" customWidth="1"/>
    <col min="14339" max="14340" width="21.7818181818182" style="2" customWidth="1"/>
    <col min="14341" max="14343" width="8.55454545454545" style="2" customWidth="1"/>
    <col min="14344" max="14367" width="9.44545454545455" style="2" customWidth="1"/>
    <col min="14368" max="14593" width="9.21818181818182" style="2"/>
    <col min="14594" max="14594" width="5.78181818181818" style="2" customWidth="1"/>
    <col min="14595" max="14596" width="21.7818181818182" style="2" customWidth="1"/>
    <col min="14597" max="14599" width="8.55454545454545" style="2" customWidth="1"/>
    <col min="14600" max="14623" width="9.44545454545455" style="2" customWidth="1"/>
    <col min="14624" max="14849" width="9.21818181818182" style="2"/>
    <col min="14850" max="14850" width="5.78181818181818" style="2" customWidth="1"/>
    <col min="14851" max="14852" width="21.7818181818182" style="2" customWidth="1"/>
    <col min="14853" max="14855" width="8.55454545454545" style="2" customWidth="1"/>
    <col min="14856" max="14879" width="9.44545454545455" style="2" customWidth="1"/>
    <col min="14880" max="15105" width="9.21818181818182" style="2"/>
    <col min="15106" max="15106" width="5.78181818181818" style="2" customWidth="1"/>
    <col min="15107" max="15108" width="21.7818181818182" style="2" customWidth="1"/>
    <col min="15109" max="15111" width="8.55454545454545" style="2" customWidth="1"/>
    <col min="15112" max="15135" width="9.44545454545455" style="2" customWidth="1"/>
    <col min="15136" max="15361" width="9.21818181818182" style="2"/>
    <col min="15362" max="15362" width="5.78181818181818" style="2" customWidth="1"/>
    <col min="15363" max="15364" width="21.7818181818182" style="2" customWidth="1"/>
    <col min="15365" max="15367" width="8.55454545454545" style="2" customWidth="1"/>
    <col min="15368" max="15391" width="9.44545454545455" style="2" customWidth="1"/>
    <col min="15392" max="15617" width="9.21818181818182" style="2"/>
    <col min="15618" max="15618" width="5.78181818181818" style="2" customWidth="1"/>
    <col min="15619" max="15620" width="21.7818181818182" style="2" customWidth="1"/>
    <col min="15621" max="15623" width="8.55454545454545" style="2" customWidth="1"/>
    <col min="15624" max="15647" width="9.44545454545455" style="2" customWidth="1"/>
    <col min="15648" max="15873" width="9.21818181818182" style="2"/>
    <col min="15874" max="15874" width="5.78181818181818" style="2" customWidth="1"/>
    <col min="15875" max="15876" width="21.7818181818182" style="2" customWidth="1"/>
    <col min="15877" max="15879" width="8.55454545454545" style="2" customWidth="1"/>
    <col min="15880" max="15903" width="9.44545454545455" style="2" customWidth="1"/>
    <col min="15904" max="16129" width="9.21818181818182" style="2"/>
    <col min="16130" max="16130" width="5.78181818181818" style="2" customWidth="1"/>
    <col min="16131" max="16132" width="21.7818181818182" style="2" customWidth="1"/>
    <col min="16133" max="16135" width="8.55454545454545" style="2" customWidth="1"/>
    <col min="16136" max="16159" width="9.44545454545455" style="2" customWidth="1"/>
    <col min="16160" max="16384" width="9.21818181818182" style="2"/>
  </cols>
  <sheetData>
    <row r="1" spans="1:1">
      <c r="A1" s="58" t="s">
        <v>0</v>
      </c>
    </row>
    <row r="3" spans="1:3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5" t="str">
        <f>'[1]1_BPS'!$E$5</f>
        <v>KABUPATEN/KOTA</v>
      </c>
      <c r="O4" s="3" t="str">
        <f>'[1]1_BPS'!$F$5</f>
        <v>LOMBOK TIMUR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5" t="str">
        <f>'[1]1_BPS'!$E$6</f>
        <v>TAHUN</v>
      </c>
      <c r="O5" s="3">
        <f>'[1]1_BPS'!$F$6</f>
        <v>2023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7">
      <c r="B7" s="6" t="s">
        <v>2</v>
      </c>
      <c r="C7" s="6"/>
      <c r="D7" s="6"/>
      <c r="E7" s="6"/>
      <c r="F7" s="6"/>
      <c r="G7" s="6"/>
    </row>
    <row r="8" spans="2:7">
      <c r="B8" s="7" t="s">
        <v>3</v>
      </c>
      <c r="C8" s="7"/>
      <c r="D8" s="7"/>
      <c r="E8" s="7"/>
      <c r="F8" s="7"/>
      <c r="G8" s="7"/>
    </row>
    <row r="9" spans="2:7">
      <c r="B9" s="6" t="s">
        <v>4</v>
      </c>
      <c r="C9" s="6"/>
      <c r="D9" s="6"/>
      <c r="E9" s="6"/>
      <c r="F9" s="6"/>
      <c r="G9" s="6"/>
    </row>
    <row r="10" ht="16.25" spans="14:18">
      <c r="N10" s="36"/>
      <c r="O10" s="36"/>
      <c r="P10" s="37"/>
      <c r="Q10" s="36"/>
      <c r="R10" s="36"/>
    </row>
    <row r="11" ht="20.1" customHeight="1" spans="1:31">
      <c r="A11" s="8" t="s">
        <v>5</v>
      </c>
      <c r="B11" s="8" t="s">
        <v>6</v>
      </c>
      <c r="C11" s="9" t="s">
        <v>7</v>
      </c>
      <c r="D11" s="8" t="s">
        <v>8</v>
      </c>
      <c r="E11" s="10" t="s">
        <v>9</v>
      </c>
      <c r="F11" s="10"/>
      <c r="G11" s="10"/>
      <c r="H11" s="11" t="s">
        <v>10</v>
      </c>
      <c r="I11" s="38"/>
      <c r="J11" s="38"/>
      <c r="K11" s="38"/>
      <c r="L11" s="38"/>
      <c r="M11" s="38"/>
      <c r="N11" s="39"/>
      <c r="O11" s="40"/>
      <c r="P11" s="41"/>
      <c r="Q11" s="40"/>
      <c r="R11" s="40"/>
      <c r="S11" s="50"/>
      <c r="T11" s="11"/>
      <c r="U11" s="38"/>
      <c r="V11" s="51"/>
      <c r="W11" s="38"/>
      <c r="X11" s="38"/>
      <c r="Y11" s="38"/>
      <c r="Z11" s="11"/>
      <c r="AA11" s="38"/>
      <c r="AB11" s="51"/>
      <c r="AC11" s="38"/>
      <c r="AD11" s="38"/>
      <c r="AE11" s="51"/>
    </row>
    <row r="12" ht="20.1" customHeight="1" spans="1:31">
      <c r="A12" s="12"/>
      <c r="B12" s="12"/>
      <c r="C12" s="13"/>
      <c r="D12" s="12"/>
      <c r="E12" s="14"/>
      <c r="F12" s="14"/>
      <c r="G12" s="14"/>
      <c r="H12" s="15" t="s">
        <v>11</v>
      </c>
      <c r="I12" s="42"/>
      <c r="J12" s="42"/>
      <c r="K12" s="42"/>
      <c r="L12" s="42"/>
      <c r="M12" s="43"/>
      <c r="N12" s="15" t="s">
        <v>12</v>
      </c>
      <c r="O12" s="42"/>
      <c r="P12" s="43"/>
      <c r="Q12" s="42"/>
      <c r="R12" s="52"/>
      <c r="S12" s="52"/>
      <c r="T12" s="15" t="s">
        <v>13</v>
      </c>
      <c r="U12" s="42"/>
      <c r="V12" s="43"/>
      <c r="W12" s="42"/>
      <c r="X12" s="42"/>
      <c r="Y12" s="43"/>
      <c r="Z12" s="15" t="s">
        <v>14</v>
      </c>
      <c r="AA12" s="42"/>
      <c r="AB12" s="43"/>
      <c r="AC12" s="42"/>
      <c r="AD12" s="42"/>
      <c r="AE12" s="43"/>
    </row>
    <row r="13" ht="20.1" customHeight="1" spans="1:31">
      <c r="A13" s="12"/>
      <c r="B13" s="12"/>
      <c r="C13" s="13"/>
      <c r="D13" s="12"/>
      <c r="E13" s="14"/>
      <c r="F13" s="14"/>
      <c r="G13" s="14"/>
      <c r="H13" s="16" t="s">
        <v>15</v>
      </c>
      <c r="I13" s="44"/>
      <c r="J13" s="16" t="s">
        <v>16</v>
      </c>
      <c r="K13" s="44"/>
      <c r="L13" s="16" t="s">
        <v>17</v>
      </c>
      <c r="M13" s="44"/>
      <c r="N13" s="16" t="s">
        <v>15</v>
      </c>
      <c r="O13" s="44"/>
      <c r="P13" s="45" t="s">
        <v>16</v>
      </c>
      <c r="Q13" s="44"/>
      <c r="R13" s="45" t="s">
        <v>17</v>
      </c>
      <c r="S13" s="45"/>
      <c r="T13" s="16" t="s">
        <v>15</v>
      </c>
      <c r="U13" s="44"/>
      <c r="V13" s="45" t="s">
        <v>16</v>
      </c>
      <c r="W13" s="44"/>
      <c r="X13" s="16" t="s">
        <v>17</v>
      </c>
      <c r="Y13" s="44"/>
      <c r="Z13" s="16" t="s">
        <v>15</v>
      </c>
      <c r="AA13" s="44"/>
      <c r="AB13" s="45" t="s">
        <v>16</v>
      </c>
      <c r="AC13" s="44"/>
      <c r="AD13" s="16" t="s">
        <v>17</v>
      </c>
      <c r="AE13" s="57"/>
    </row>
    <row r="14" ht="20.1" customHeight="1" spans="1:31">
      <c r="A14" s="17"/>
      <c r="B14" s="17"/>
      <c r="C14" s="18"/>
      <c r="D14" s="17"/>
      <c r="E14" s="19" t="s">
        <v>15</v>
      </c>
      <c r="F14" s="19" t="s">
        <v>16</v>
      </c>
      <c r="G14" s="19" t="s">
        <v>18</v>
      </c>
      <c r="H14" s="19" t="s">
        <v>19</v>
      </c>
      <c r="I14" s="19" t="s">
        <v>20</v>
      </c>
      <c r="J14" s="19" t="s">
        <v>19</v>
      </c>
      <c r="K14" s="19" t="s">
        <v>20</v>
      </c>
      <c r="L14" s="19" t="s">
        <v>19</v>
      </c>
      <c r="M14" s="19" t="s">
        <v>20</v>
      </c>
      <c r="N14" s="19" t="s">
        <v>19</v>
      </c>
      <c r="O14" s="19" t="s">
        <v>20</v>
      </c>
      <c r="P14" s="19" t="s">
        <v>19</v>
      </c>
      <c r="Q14" s="53" t="s">
        <v>20</v>
      </c>
      <c r="R14" s="19" t="s">
        <v>19</v>
      </c>
      <c r="S14" s="19" t="s">
        <v>20</v>
      </c>
      <c r="T14" s="19" t="s">
        <v>19</v>
      </c>
      <c r="U14" s="19" t="s">
        <v>20</v>
      </c>
      <c r="V14" s="19" t="s">
        <v>19</v>
      </c>
      <c r="W14" s="53" t="s">
        <v>20</v>
      </c>
      <c r="X14" s="19" t="s">
        <v>19</v>
      </c>
      <c r="Y14" s="19" t="s">
        <v>20</v>
      </c>
      <c r="Z14" s="19" t="s">
        <v>19</v>
      </c>
      <c r="AA14" s="19" t="s">
        <v>20</v>
      </c>
      <c r="AB14" s="19" t="s">
        <v>19</v>
      </c>
      <c r="AC14" s="53" t="s">
        <v>20</v>
      </c>
      <c r="AD14" s="19" t="s">
        <v>19</v>
      </c>
      <c r="AE14" s="19" t="s">
        <v>20</v>
      </c>
    </row>
    <row r="15" s="1" customFormat="1" ht="20.1" customHeight="1" spans="1:3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20">
        <v>12</v>
      </c>
      <c r="M15" s="20">
        <v>13</v>
      </c>
      <c r="N15" s="20">
        <v>14</v>
      </c>
      <c r="O15" s="20">
        <v>15</v>
      </c>
      <c r="P15" s="20">
        <v>16</v>
      </c>
      <c r="Q15" s="20">
        <v>17</v>
      </c>
      <c r="R15" s="20">
        <v>18</v>
      </c>
      <c r="S15" s="20">
        <v>19</v>
      </c>
      <c r="T15" s="20">
        <v>19</v>
      </c>
      <c r="U15" s="20">
        <v>20</v>
      </c>
      <c r="V15" s="20">
        <v>21</v>
      </c>
      <c r="W15" s="20">
        <v>22</v>
      </c>
      <c r="X15" s="20">
        <v>23</v>
      </c>
      <c r="Y15" s="20">
        <v>24</v>
      </c>
      <c r="Z15" s="20">
        <v>25</v>
      </c>
      <c r="AA15" s="20">
        <v>26</v>
      </c>
      <c r="AB15" s="20">
        <v>27</v>
      </c>
      <c r="AC15" s="20">
        <v>28</v>
      </c>
      <c r="AD15" s="20">
        <v>29</v>
      </c>
      <c r="AE15" s="20">
        <v>30</v>
      </c>
    </row>
    <row r="16" ht="20.1" customHeight="1" spans="1:31">
      <c r="A16" s="21">
        <v>1</v>
      </c>
      <c r="B16" s="22" t="str">
        <f>'[1]9_FARMASI'!B9</f>
        <v>KERUAK</v>
      </c>
      <c r="C16" s="23">
        <v>5203010</v>
      </c>
      <c r="D16" s="22" t="str">
        <f>'[1]9_FARMASI'!C9</f>
        <v>Keruak</v>
      </c>
      <c r="E16" s="24">
        <f>'[1]40_KESGA'!D11</f>
        <v>518</v>
      </c>
      <c r="F16" s="24">
        <f>'[1]40_KESGA'!E11</f>
        <v>494</v>
      </c>
      <c r="G16" s="25">
        <f t="shared" ref="G16:G50" si="0">SUM(E16:F16)</f>
        <v>1012</v>
      </c>
      <c r="H16" s="26">
        <v>546</v>
      </c>
      <c r="I16" s="46">
        <f t="shared" ref="I16:I50" si="1">H16/E16*100</f>
        <v>105.405405405405</v>
      </c>
      <c r="J16" s="26">
        <v>500</v>
      </c>
      <c r="K16" s="46">
        <f t="shared" ref="K16:K50" si="2">J16/F16*100</f>
        <v>101.214574898785</v>
      </c>
      <c r="L16" s="25">
        <f t="shared" ref="L16:L50" si="3">SUM(H16,J16)</f>
        <v>1046</v>
      </c>
      <c r="M16" s="46">
        <f t="shared" ref="M16:M50" si="4">L16/G16*100</f>
        <v>103.359683794466</v>
      </c>
      <c r="N16" s="26">
        <v>541</v>
      </c>
      <c r="O16" s="46">
        <f t="shared" ref="O16:O50" si="5">N16/E16*100</f>
        <v>104.440154440154</v>
      </c>
      <c r="P16" s="26">
        <v>497</v>
      </c>
      <c r="Q16" s="54">
        <f t="shared" ref="Q16:Q50" si="6">P16/F16*100</f>
        <v>100.607287449393</v>
      </c>
      <c r="R16" s="25">
        <f t="shared" ref="R16:R50" si="7">SUM(N16,P16)</f>
        <v>1038</v>
      </c>
      <c r="S16" s="46">
        <f t="shared" ref="S16:S50" si="8">R16/G16*100</f>
        <v>102.569169960474</v>
      </c>
      <c r="T16" s="26">
        <v>548</v>
      </c>
      <c r="U16" s="46">
        <f t="shared" ref="U16:U50" si="9">T16/E16*100</f>
        <v>105.791505791506</v>
      </c>
      <c r="V16" s="26">
        <v>547</v>
      </c>
      <c r="W16" s="54">
        <f t="shared" ref="W16:W50" si="10">V16/F16*100</f>
        <v>110.728744939271</v>
      </c>
      <c r="X16" s="25">
        <f t="shared" ref="X16:X50" si="11">SUM(T16,V16)</f>
        <v>1095</v>
      </c>
      <c r="Y16" s="46">
        <f t="shared" ref="Y16:Y50" si="12">X16/G16*100</f>
        <v>108.201581027668</v>
      </c>
      <c r="Z16" s="25">
        <v>554</v>
      </c>
      <c r="AA16" s="46">
        <f t="shared" ref="AA16:AA50" si="13">Z16/E16*100</f>
        <v>106.949806949807</v>
      </c>
      <c r="AB16" s="25">
        <v>541</v>
      </c>
      <c r="AC16" s="54">
        <f t="shared" ref="AC16:AC50" si="14">AB16/F16*100</f>
        <v>109.514170040486</v>
      </c>
      <c r="AD16" s="25">
        <f t="shared" ref="AD16:AD50" si="15">SUM(Z16,AB16)</f>
        <v>1095</v>
      </c>
      <c r="AE16" s="46">
        <f t="shared" ref="AE16:AE50" si="16">AD16/G16*100</f>
        <v>108.201581027668</v>
      </c>
    </row>
    <row r="17" ht="20.1" customHeight="1" spans="1:31">
      <c r="A17" s="27">
        <v>2</v>
      </c>
      <c r="B17" s="22" t="str">
        <f>'[1]9_FARMASI'!B10</f>
        <v>JEROWARU</v>
      </c>
      <c r="C17" s="23">
        <v>5203011</v>
      </c>
      <c r="D17" s="22" t="str">
        <f>'[1]9_FARMASI'!C10</f>
        <v>Sukaraja</v>
      </c>
      <c r="E17" s="24">
        <f>'[1]40_KESGA'!D12</f>
        <v>189</v>
      </c>
      <c r="F17" s="24">
        <f>'[1]40_KESGA'!E12</f>
        <v>171</v>
      </c>
      <c r="G17" s="25">
        <f t="shared" si="0"/>
        <v>360</v>
      </c>
      <c r="H17" s="28">
        <v>151</v>
      </c>
      <c r="I17" s="46">
        <f t="shared" si="1"/>
        <v>79.8941798941799</v>
      </c>
      <c r="J17" s="28">
        <v>144</v>
      </c>
      <c r="K17" s="46">
        <f t="shared" si="2"/>
        <v>84.2105263157895</v>
      </c>
      <c r="L17" s="25">
        <f t="shared" si="3"/>
        <v>295</v>
      </c>
      <c r="M17" s="46">
        <f t="shared" si="4"/>
        <v>81.9444444444444</v>
      </c>
      <c r="N17" s="28">
        <v>168</v>
      </c>
      <c r="O17" s="46">
        <f t="shared" si="5"/>
        <v>88.8888888888889</v>
      </c>
      <c r="P17" s="28">
        <v>150</v>
      </c>
      <c r="Q17" s="54">
        <f t="shared" si="6"/>
        <v>87.719298245614</v>
      </c>
      <c r="R17" s="25">
        <f t="shared" si="7"/>
        <v>318</v>
      </c>
      <c r="S17" s="46">
        <f t="shared" si="8"/>
        <v>88.3333333333333</v>
      </c>
      <c r="T17" s="28">
        <v>184</v>
      </c>
      <c r="U17" s="46">
        <f t="shared" si="9"/>
        <v>97.3544973544974</v>
      </c>
      <c r="V17" s="28">
        <v>156</v>
      </c>
      <c r="W17" s="54">
        <f t="shared" si="10"/>
        <v>91.2280701754386</v>
      </c>
      <c r="X17" s="25">
        <f t="shared" si="11"/>
        <v>340</v>
      </c>
      <c r="Y17" s="46">
        <f t="shared" si="12"/>
        <v>94.4444444444444</v>
      </c>
      <c r="Z17" s="25">
        <v>184</v>
      </c>
      <c r="AA17" s="46">
        <f t="shared" si="13"/>
        <v>97.3544973544974</v>
      </c>
      <c r="AB17" s="25">
        <v>156</v>
      </c>
      <c r="AC17" s="54">
        <f t="shared" si="14"/>
        <v>91.2280701754386</v>
      </c>
      <c r="AD17" s="25">
        <f t="shared" si="15"/>
        <v>340</v>
      </c>
      <c r="AE17" s="46">
        <f t="shared" si="16"/>
        <v>94.4444444444444</v>
      </c>
    </row>
    <row r="18" ht="20.1" customHeight="1" spans="1:31">
      <c r="A18" s="27">
        <v>3</v>
      </c>
      <c r="B18" s="22">
        <f>'[1]9_FARMASI'!B11</f>
        <v>0</v>
      </c>
      <c r="C18" s="29"/>
      <c r="D18" s="22" t="str">
        <f>'[1]9_FARMASI'!C11</f>
        <v>Jerowaru</v>
      </c>
      <c r="E18" s="24">
        <f>'[1]40_KESGA'!D13</f>
        <v>415</v>
      </c>
      <c r="F18" s="24">
        <f>'[1]40_KESGA'!E13</f>
        <v>383</v>
      </c>
      <c r="G18" s="25">
        <f t="shared" si="0"/>
        <v>798</v>
      </c>
      <c r="H18" s="28">
        <v>347</v>
      </c>
      <c r="I18" s="46">
        <f t="shared" si="1"/>
        <v>83.6144578313253</v>
      </c>
      <c r="J18" s="28">
        <v>392</v>
      </c>
      <c r="K18" s="46">
        <f t="shared" si="2"/>
        <v>102.349869451697</v>
      </c>
      <c r="L18" s="25">
        <f t="shared" si="3"/>
        <v>739</v>
      </c>
      <c r="M18" s="46">
        <f t="shared" si="4"/>
        <v>92.6065162907268</v>
      </c>
      <c r="N18" s="28">
        <v>348</v>
      </c>
      <c r="O18" s="46">
        <f t="shared" si="5"/>
        <v>83.855421686747</v>
      </c>
      <c r="P18" s="28">
        <v>393</v>
      </c>
      <c r="Q18" s="54">
        <f t="shared" si="6"/>
        <v>102.610966057441</v>
      </c>
      <c r="R18" s="25">
        <f t="shared" si="7"/>
        <v>741</v>
      </c>
      <c r="S18" s="46">
        <f t="shared" si="8"/>
        <v>92.8571428571429</v>
      </c>
      <c r="T18" s="28">
        <v>375</v>
      </c>
      <c r="U18" s="46">
        <f t="shared" si="9"/>
        <v>90.3614457831325</v>
      </c>
      <c r="V18" s="28">
        <v>421</v>
      </c>
      <c r="W18" s="54">
        <f t="shared" si="10"/>
        <v>109.921671018277</v>
      </c>
      <c r="X18" s="25">
        <f t="shared" si="11"/>
        <v>796</v>
      </c>
      <c r="Y18" s="46">
        <f t="shared" si="12"/>
        <v>99.749373433584</v>
      </c>
      <c r="Z18" s="25">
        <v>377</v>
      </c>
      <c r="AA18" s="46">
        <f t="shared" si="13"/>
        <v>90.8433734939759</v>
      </c>
      <c r="AB18" s="25">
        <v>419</v>
      </c>
      <c r="AC18" s="54">
        <f t="shared" si="14"/>
        <v>109.399477806789</v>
      </c>
      <c r="AD18" s="25">
        <f t="shared" si="15"/>
        <v>796</v>
      </c>
      <c r="AE18" s="46">
        <f t="shared" si="16"/>
        <v>99.749373433584</v>
      </c>
    </row>
    <row r="19" ht="20.1" customHeight="1" spans="1:31">
      <c r="A19" s="27">
        <v>4</v>
      </c>
      <c r="B19" s="22" t="str">
        <f>'[1]9_FARMASI'!B12</f>
        <v>SAKRA</v>
      </c>
      <c r="C19" s="23">
        <v>5203020</v>
      </c>
      <c r="D19" s="22" t="str">
        <f>'[1]9_FARMASI'!C12</f>
        <v>Sakra</v>
      </c>
      <c r="E19" s="24">
        <f>'[1]40_KESGA'!D14</f>
        <v>540</v>
      </c>
      <c r="F19" s="24">
        <f>'[1]40_KESGA'!E14</f>
        <v>542</v>
      </c>
      <c r="G19" s="25">
        <f t="shared" si="0"/>
        <v>1082</v>
      </c>
      <c r="H19" s="28">
        <v>552</v>
      </c>
      <c r="I19" s="46">
        <f t="shared" si="1"/>
        <v>102.222222222222</v>
      </c>
      <c r="J19" s="28">
        <v>548</v>
      </c>
      <c r="K19" s="46">
        <f t="shared" si="2"/>
        <v>101.107011070111</v>
      </c>
      <c r="L19" s="25">
        <f t="shared" si="3"/>
        <v>1100</v>
      </c>
      <c r="M19" s="46">
        <f t="shared" si="4"/>
        <v>101.663585951941</v>
      </c>
      <c r="N19" s="28">
        <v>552</v>
      </c>
      <c r="O19" s="46">
        <f t="shared" si="5"/>
        <v>102.222222222222</v>
      </c>
      <c r="P19" s="28">
        <v>547</v>
      </c>
      <c r="Q19" s="54">
        <f t="shared" si="6"/>
        <v>100.922509225092</v>
      </c>
      <c r="R19" s="25">
        <f t="shared" si="7"/>
        <v>1099</v>
      </c>
      <c r="S19" s="46">
        <f t="shared" si="8"/>
        <v>101.571164510166</v>
      </c>
      <c r="T19" s="28">
        <v>579</v>
      </c>
      <c r="U19" s="46">
        <f t="shared" si="9"/>
        <v>107.222222222222</v>
      </c>
      <c r="V19" s="28">
        <v>561</v>
      </c>
      <c r="W19" s="54">
        <f t="shared" si="10"/>
        <v>103.505535055351</v>
      </c>
      <c r="X19" s="25">
        <f t="shared" si="11"/>
        <v>1140</v>
      </c>
      <c r="Y19" s="46">
        <f t="shared" si="12"/>
        <v>105.360443622921</v>
      </c>
      <c r="Z19" s="25">
        <v>581</v>
      </c>
      <c r="AA19" s="46">
        <f t="shared" si="13"/>
        <v>107.592592592593</v>
      </c>
      <c r="AB19" s="25">
        <v>561</v>
      </c>
      <c r="AC19" s="54">
        <f t="shared" si="14"/>
        <v>103.505535055351</v>
      </c>
      <c r="AD19" s="25">
        <f t="shared" si="15"/>
        <v>1142</v>
      </c>
      <c r="AE19" s="46">
        <f t="shared" si="16"/>
        <v>105.54528650647</v>
      </c>
    </row>
    <row r="20" ht="20.1" customHeight="1" spans="1:31">
      <c r="A20" s="27">
        <v>5</v>
      </c>
      <c r="B20" s="22" t="str">
        <f>'[1]9_FARMASI'!B13</f>
        <v>SAKRA BARAT</v>
      </c>
      <c r="C20" s="23">
        <v>5203021</v>
      </c>
      <c r="D20" s="22" t="str">
        <f>'[1]9_FARMASI'!C13</f>
        <v>Rensing</v>
      </c>
      <c r="E20" s="24">
        <f>'[1]40_KESGA'!D15</f>
        <v>480</v>
      </c>
      <c r="F20" s="24">
        <f>'[1]40_KESGA'!E15</f>
        <v>488</v>
      </c>
      <c r="G20" s="25">
        <f t="shared" si="0"/>
        <v>968</v>
      </c>
      <c r="H20" s="28">
        <v>561</v>
      </c>
      <c r="I20" s="46">
        <f t="shared" si="1"/>
        <v>116.875</v>
      </c>
      <c r="J20" s="28">
        <v>547</v>
      </c>
      <c r="K20" s="46">
        <f t="shared" si="2"/>
        <v>112.090163934426</v>
      </c>
      <c r="L20" s="25">
        <f t="shared" si="3"/>
        <v>1108</v>
      </c>
      <c r="M20" s="46">
        <f t="shared" si="4"/>
        <v>114.462809917355</v>
      </c>
      <c r="N20" s="28">
        <v>561</v>
      </c>
      <c r="O20" s="46">
        <f t="shared" si="5"/>
        <v>116.875</v>
      </c>
      <c r="P20" s="28">
        <v>547</v>
      </c>
      <c r="Q20" s="54">
        <f t="shared" si="6"/>
        <v>112.090163934426</v>
      </c>
      <c r="R20" s="25">
        <f t="shared" si="7"/>
        <v>1108</v>
      </c>
      <c r="S20" s="46">
        <f t="shared" si="8"/>
        <v>114.462809917355</v>
      </c>
      <c r="T20" s="28">
        <v>603</v>
      </c>
      <c r="U20" s="46">
        <f t="shared" si="9"/>
        <v>125.625</v>
      </c>
      <c r="V20" s="28">
        <v>540</v>
      </c>
      <c r="W20" s="54">
        <f t="shared" si="10"/>
        <v>110.655737704918</v>
      </c>
      <c r="X20" s="25">
        <f t="shared" si="11"/>
        <v>1143</v>
      </c>
      <c r="Y20" s="46">
        <f t="shared" si="12"/>
        <v>118.078512396694</v>
      </c>
      <c r="Z20" s="25">
        <v>604</v>
      </c>
      <c r="AA20" s="46">
        <f t="shared" si="13"/>
        <v>125.833333333333</v>
      </c>
      <c r="AB20" s="25">
        <v>540</v>
      </c>
      <c r="AC20" s="54">
        <f t="shared" si="14"/>
        <v>110.655737704918</v>
      </c>
      <c r="AD20" s="25">
        <f t="shared" si="15"/>
        <v>1144</v>
      </c>
      <c r="AE20" s="46">
        <f t="shared" si="16"/>
        <v>118.181818181818</v>
      </c>
    </row>
    <row r="21" ht="20.1" customHeight="1" spans="1:31">
      <c r="A21" s="27">
        <v>6</v>
      </c>
      <c r="B21" s="22" t="str">
        <f>'[1]9_FARMASI'!B14</f>
        <v>SAKRA TIMUR</v>
      </c>
      <c r="C21" s="23">
        <v>5203022</v>
      </c>
      <c r="D21" s="22" t="str">
        <f>'[1]9_FARMASI'!C14</f>
        <v>Lepak</v>
      </c>
      <c r="E21" s="24">
        <f>'[1]40_KESGA'!D16</f>
        <v>409</v>
      </c>
      <c r="F21" s="24">
        <f>'[1]40_KESGA'!E16</f>
        <v>430</v>
      </c>
      <c r="G21" s="25">
        <f t="shared" si="0"/>
        <v>839</v>
      </c>
      <c r="H21" s="28">
        <v>531</v>
      </c>
      <c r="I21" s="46">
        <f t="shared" si="1"/>
        <v>129.828850855746</v>
      </c>
      <c r="J21" s="28">
        <v>458</v>
      </c>
      <c r="K21" s="46">
        <f t="shared" si="2"/>
        <v>106.511627906977</v>
      </c>
      <c r="L21" s="25">
        <f t="shared" si="3"/>
        <v>989</v>
      </c>
      <c r="M21" s="46">
        <f t="shared" si="4"/>
        <v>117.878426698451</v>
      </c>
      <c r="N21" s="28">
        <v>528</v>
      </c>
      <c r="O21" s="46">
        <f t="shared" si="5"/>
        <v>129.095354523227</v>
      </c>
      <c r="P21" s="28">
        <v>456</v>
      </c>
      <c r="Q21" s="54">
        <f t="shared" si="6"/>
        <v>106.046511627907</v>
      </c>
      <c r="R21" s="25">
        <f t="shared" si="7"/>
        <v>984</v>
      </c>
      <c r="S21" s="46">
        <f t="shared" si="8"/>
        <v>117.282479141836</v>
      </c>
      <c r="T21" s="28">
        <v>498</v>
      </c>
      <c r="U21" s="46">
        <f t="shared" si="9"/>
        <v>121.760391198044</v>
      </c>
      <c r="V21" s="28">
        <v>457</v>
      </c>
      <c r="W21" s="54">
        <f t="shared" si="10"/>
        <v>106.279069767442</v>
      </c>
      <c r="X21" s="25">
        <f t="shared" si="11"/>
        <v>955</v>
      </c>
      <c r="Y21" s="46">
        <f t="shared" si="12"/>
        <v>113.825983313468</v>
      </c>
      <c r="Z21" s="25">
        <v>478</v>
      </c>
      <c r="AA21" s="46">
        <f t="shared" si="13"/>
        <v>116.870415647922</v>
      </c>
      <c r="AB21" s="25">
        <v>447</v>
      </c>
      <c r="AC21" s="54">
        <f t="shared" si="14"/>
        <v>103.953488372093</v>
      </c>
      <c r="AD21" s="25">
        <f t="shared" si="15"/>
        <v>925</v>
      </c>
      <c r="AE21" s="46">
        <f t="shared" si="16"/>
        <v>110.250297973778</v>
      </c>
    </row>
    <row r="22" ht="20.1" customHeight="1" spans="1:31">
      <c r="A22" s="27">
        <v>7</v>
      </c>
      <c r="B22" s="22" t="str">
        <f>'[1]9_FARMASI'!B15</f>
        <v>TERARA</v>
      </c>
      <c r="C22" s="23">
        <v>5203030</v>
      </c>
      <c r="D22" s="22" t="str">
        <f>'[1]9_FARMASI'!C15</f>
        <v>Terara</v>
      </c>
      <c r="E22" s="24">
        <f>'[1]40_KESGA'!D17</f>
        <v>355</v>
      </c>
      <c r="F22" s="24">
        <f>'[1]40_KESGA'!E17</f>
        <v>342</v>
      </c>
      <c r="G22" s="25">
        <f t="shared" si="0"/>
        <v>697</v>
      </c>
      <c r="H22" s="28">
        <v>380</v>
      </c>
      <c r="I22" s="46">
        <f t="shared" si="1"/>
        <v>107.042253521127</v>
      </c>
      <c r="J22" s="28">
        <v>342</v>
      </c>
      <c r="K22" s="46">
        <f t="shared" si="2"/>
        <v>100</v>
      </c>
      <c r="L22" s="25">
        <f t="shared" si="3"/>
        <v>722</v>
      </c>
      <c r="M22" s="46">
        <f t="shared" si="4"/>
        <v>103.586800573888</v>
      </c>
      <c r="N22" s="28">
        <v>380</v>
      </c>
      <c r="O22" s="46">
        <f t="shared" si="5"/>
        <v>107.042253521127</v>
      </c>
      <c r="P22" s="28">
        <v>342</v>
      </c>
      <c r="Q22" s="54">
        <f t="shared" si="6"/>
        <v>100</v>
      </c>
      <c r="R22" s="25">
        <f t="shared" si="7"/>
        <v>722</v>
      </c>
      <c r="S22" s="46">
        <f t="shared" si="8"/>
        <v>103.586800573888</v>
      </c>
      <c r="T22" s="28">
        <v>372</v>
      </c>
      <c r="U22" s="46">
        <f t="shared" si="9"/>
        <v>104.788732394366</v>
      </c>
      <c r="V22" s="28">
        <v>326</v>
      </c>
      <c r="W22" s="54">
        <f t="shared" si="10"/>
        <v>95.3216374269006</v>
      </c>
      <c r="X22" s="25">
        <f t="shared" si="11"/>
        <v>698</v>
      </c>
      <c r="Y22" s="46">
        <f t="shared" si="12"/>
        <v>100.143472022956</v>
      </c>
      <c r="Z22" s="25">
        <v>372</v>
      </c>
      <c r="AA22" s="46">
        <f t="shared" si="13"/>
        <v>104.788732394366</v>
      </c>
      <c r="AB22" s="25">
        <v>326</v>
      </c>
      <c r="AC22" s="54">
        <f t="shared" si="14"/>
        <v>95.3216374269006</v>
      </c>
      <c r="AD22" s="25">
        <f t="shared" si="15"/>
        <v>698</v>
      </c>
      <c r="AE22" s="46">
        <f t="shared" si="16"/>
        <v>100.143472022956</v>
      </c>
    </row>
    <row r="23" ht="20.1" customHeight="1" spans="1:31">
      <c r="A23" s="27">
        <v>8</v>
      </c>
      <c r="B23" s="22">
        <f>'[1]9_FARMASI'!B16</f>
        <v>0</v>
      </c>
      <c r="C23" s="29"/>
      <c r="D23" s="22" t="str">
        <f>'[1]9_FARMASI'!C16</f>
        <v>Rarang</v>
      </c>
      <c r="E23" s="24">
        <f>'[1]40_KESGA'!D18</f>
        <v>315</v>
      </c>
      <c r="F23" s="24">
        <f>'[1]40_KESGA'!E18</f>
        <v>294</v>
      </c>
      <c r="G23" s="25">
        <f t="shared" si="0"/>
        <v>609</v>
      </c>
      <c r="H23" s="28">
        <v>327</v>
      </c>
      <c r="I23" s="46">
        <f t="shared" si="1"/>
        <v>103.809523809524</v>
      </c>
      <c r="J23" s="28">
        <v>294</v>
      </c>
      <c r="K23" s="46">
        <f t="shared" si="2"/>
        <v>100</v>
      </c>
      <c r="L23" s="25">
        <f t="shared" si="3"/>
        <v>621</v>
      </c>
      <c r="M23" s="46">
        <f t="shared" si="4"/>
        <v>101.970443349754</v>
      </c>
      <c r="N23" s="28">
        <v>327</v>
      </c>
      <c r="O23" s="46">
        <f t="shared" si="5"/>
        <v>103.809523809524</v>
      </c>
      <c r="P23" s="28">
        <v>294</v>
      </c>
      <c r="Q23" s="54">
        <f t="shared" si="6"/>
        <v>100</v>
      </c>
      <c r="R23" s="25">
        <f t="shared" si="7"/>
        <v>621</v>
      </c>
      <c r="S23" s="46">
        <f t="shared" si="8"/>
        <v>101.970443349754</v>
      </c>
      <c r="T23" s="28">
        <v>321</v>
      </c>
      <c r="U23" s="46">
        <f t="shared" si="9"/>
        <v>101.904761904762</v>
      </c>
      <c r="V23" s="28">
        <v>290</v>
      </c>
      <c r="W23" s="54">
        <f t="shared" si="10"/>
        <v>98.6394557823129</v>
      </c>
      <c r="X23" s="25">
        <f t="shared" si="11"/>
        <v>611</v>
      </c>
      <c r="Y23" s="46">
        <f t="shared" si="12"/>
        <v>100.328407224959</v>
      </c>
      <c r="Z23" s="25">
        <v>321</v>
      </c>
      <c r="AA23" s="46">
        <f t="shared" si="13"/>
        <v>101.904761904762</v>
      </c>
      <c r="AB23" s="25">
        <v>290</v>
      </c>
      <c r="AC23" s="54">
        <f t="shared" si="14"/>
        <v>98.6394557823129</v>
      </c>
      <c r="AD23" s="25">
        <f t="shared" si="15"/>
        <v>611</v>
      </c>
      <c r="AE23" s="46">
        <f t="shared" si="16"/>
        <v>100.328407224959</v>
      </c>
    </row>
    <row r="24" ht="20.1" customHeight="1" spans="1:31">
      <c r="A24" s="27">
        <v>9</v>
      </c>
      <c r="B24" s="22" t="str">
        <f>'[1]9_FARMASI'!B17</f>
        <v>MONTONG GADING</v>
      </c>
      <c r="C24" s="23">
        <v>5203031</v>
      </c>
      <c r="D24" s="22" t="str">
        <f>'[1]9_FARMASI'!C17</f>
        <v>Montong betok</v>
      </c>
      <c r="E24" s="24">
        <f>'[1]40_KESGA'!D19</f>
        <v>391</v>
      </c>
      <c r="F24" s="24">
        <f>'[1]40_KESGA'!E19</f>
        <v>408</v>
      </c>
      <c r="G24" s="25">
        <f t="shared" si="0"/>
        <v>799</v>
      </c>
      <c r="H24" s="28">
        <v>446</v>
      </c>
      <c r="I24" s="46">
        <f t="shared" si="1"/>
        <v>114.066496163683</v>
      </c>
      <c r="J24" s="28">
        <v>420</v>
      </c>
      <c r="K24" s="46">
        <f t="shared" si="2"/>
        <v>102.941176470588</v>
      </c>
      <c r="L24" s="25">
        <f t="shared" si="3"/>
        <v>866</v>
      </c>
      <c r="M24" s="46">
        <f t="shared" si="4"/>
        <v>108.385481852315</v>
      </c>
      <c r="N24" s="28">
        <v>446</v>
      </c>
      <c r="O24" s="46">
        <f t="shared" si="5"/>
        <v>114.066496163683</v>
      </c>
      <c r="P24" s="28">
        <v>421</v>
      </c>
      <c r="Q24" s="54">
        <f t="shared" si="6"/>
        <v>103.186274509804</v>
      </c>
      <c r="R24" s="25">
        <f t="shared" si="7"/>
        <v>867</v>
      </c>
      <c r="S24" s="46">
        <f t="shared" si="8"/>
        <v>108.510638297872</v>
      </c>
      <c r="T24" s="28">
        <v>424</v>
      </c>
      <c r="U24" s="46">
        <f t="shared" si="9"/>
        <v>108.43989769821</v>
      </c>
      <c r="V24" s="28">
        <v>431</v>
      </c>
      <c r="W24" s="54">
        <f t="shared" si="10"/>
        <v>105.637254901961</v>
      </c>
      <c r="X24" s="25">
        <f t="shared" si="11"/>
        <v>855</v>
      </c>
      <c r="Y24" s="46">
        <f t="shared" si="12"/>
        <v>107.008760951189</v>
      </c>
      <c r="Z24" s="25">
        <v>418</v>
      </c>
      <c r="AA24" s="46">
        <f t="shared" si="13"/>
        <v>106.90537084399</v>
      </c>
      <c r="AB24" s="25">
        <v>421</v>
      </c>
      <c r="AC24" s="54">
        <f t="shared" si="14"/>
        <v>103.186274509804</v>
      </c>
      <c r="AD24" s="25">
        <f t="shared" si="15"/>
        <v>839</v>
      </c>
      <c r="AE24" s="46">
        <f t="shared" si="16"/>
        <v>105.006257822278</v>
      </c>
    </row>
    <row r="25" ht="20.1" customHeight="1" spans="1:31">
      <c r="A25" s="27">
        <v>10</v>
      </c>
      <c r="B25" s="22" t="str">
        <f>'[1]9_FARMASI'!B18</f>
        <v>SIKUR</v>
      </c>
      <c r="C25" s="23">
        <v>5203040</v>
      </c>
      <c r="D25" s="22" t="str">
        <f>'[1]9_FARMASI'!C18</f>
        <v>Sikur</v>
      </c>
      <c r="E25" s="24">
        <f>'[1]40_KESGA'!D20</f>
        <v>301</v>
      </c>
      <c r="F25" s="24">
        <f>'[1]40_KESGA'!E20</f>
        <v>321</v>
      </c>
      <c r="G25" s="25">
        <f t="shared" si="0"/>
        <v>622</v>
      </c>
      <c r="H25" s="28">
        <v>314</v>
      </c>
      <c r="I25" s="46">
        <f t="shared" si="1"/>
        <v>104.318936877076</v>
      </c>
      <c r="J25" s="28">
        <v>286</v>
      </c>
      <c r="K25" s="46">
        <f t="shared" si="2"/>
        <v>89.0965732087227</v>
      </c>
      <c r="L25" s="25">
        <f t="shared" si="3"/>
        <v>600</v>
      </c>
      <c r="M25" s="46">
        <f t="shared" si="4"/>
        <v>96.4630225080386</v>
      </c>
      <c r="N25" s="28">
        <v>314</v>
      </c>
      <c r="O25" s="46">
        <f t="shared" si="5"/>
        <v>104.318936877076</v>
      </c>
      <c r="P25" s="28">
        <v>286</v>
      </c>
      <c r="Q25" s="54">
        <f t="shared" si="6"/>
        <v>89.0965732087227</v>
      </c>
      <c r="R25" s="25">
        <f t="shared" si="7"/>
        <v>600</v>
      </c>
      <c r="S25" s="46">
        <f t="shared" si="8"/>
        <v>96.4630225080386</v>
      </c>
      <c r="T25" s="28">
        <v>332</v>
      </c>
      <c r="U25" s="46">
        <f t="shared" si="9"/>
        <v>110.299003322259</v>
      </c>
      <c r="V25" s="28">
        <v>277</v>
      </c>
      <c r="W25" s="54">
        <f t="shared" si="10"/>
        <v>86.2928348909657</v>
      </c>
      <c r="X25" s="25">
        <f t="shared" si="11"/>
        <v>609</v>
      </c>
      <c r="Y25" s="46">
        <f t="shared" si="12"/>
        <v>97.9099678456592</v>
      </c>
      <c r="Z25" s="25">
        <v>332</v>
      </c>
      <c r="AA25" s="46">
        <f t="shared" si="13"/>
        <v>110.299003322259</v>
      </c>
      <c r="AB25" s="25">
        <v>277</v>
      </c>
      <c r="AC25" s="54">
        <f t="shared" si="14"/>
        <v>86.2928348909657</v>
      </c>
      <c r="AD25" s="25">
        <f t="shared" si="15"/>
        <v>609</v>
      </c>
      <c r="AE25" s="46">
        <f t="shared" si="16"/>
        <v>97.9099678456592</v>
      </c>
    </row>
    <row r="26" ht="20.1" customHeight="1" spans="1:31">
      <c r="A26" s="27">
        <v>11</v>
      </c>
      <c r="B26" s="22">
        <f>'[1]9_FARMASI'!B19</f>
        <v>0</v>
      </c>
      <c r="C26" s="29"/>
      <c r="D26" s="22" t="str">
        <f>'[1]9_FARMASI'!C19</f>
        <v>Kotaraja</v>
      </c>
      <c r="E26" s="24">
        <f>'[1]40_KESGA'!D21</f>
        <v>340</v>
      </c>
      <c r="F26" s="24">
        <f>'[1]40_KESGA'!E21</f>
        <v>356</v>
      </c>
      <c r="G26" s="25">
        <f t="shared" si="0"/>
        <v>696</v>
      </c>
      <c r="H26" s="28">
        <v>468</v>
      </c>
      <c r="I26" s="46">
        <f t="shared" si="1"/>
        <v>137.647058823529</v>
      </c>
      <c r="J26" s="28">
        <v>432</v>
      </c>
      <c r="K26" s="46">
        <f t="shared" si="2"/>
        <v>121.348314606742</v>
      </c>
      <c r="L26" s="25">
        <f t="shared" si="3"/>
        <v>900</v>
      </c>
      <c r="M26" s="46">
        <f t="shared" si="4"/>
        <v>129.310344827586</v>
      </c>
      <c r="N26" s="28">
        <v>468</v>
      </c>
      <c r="O26" s="46">
        <f t="shared" si="5"/>
        <v>137.647058823529</v>
      </c>
      <c r="P26" s="28">
        <v>432</v>
      </c>
      <c r="Q26" s="54">
        <f t="shared" si="6"/>
        <v>121.348314606742</v>
      </c>
      <c r="R26" s="25">
        <f t="shared" si="7"/>
        <v>900</v>
      </c>
      <c r="S26" s="46">
        <f t="shared" si="8"/>
        <v>129.310344827586</v>
      </c>
      <c r="T26" s="28">
        <v>414</v>
      </c>
      <c r="U26" s="46">
        <f t="shared" si="9"/>
        <v>121.764705882353</v>
      </c>
      <c r="V26" s="28">
        <v>363</v>
      </c>
      <c r="W26" s="54">
        <f t="shared" si="10"/>
        <v>101.966292134831</v>
      </c>
      <c r="X26" s="25">
        <f t="shared" si="11"/>
        <v>777</v>
      </c>
      <c r="Y26" s="46">
        <f t="shared" si="12"/>
        <v>111.637931034483</v>
      </c>
      <c r="Z26" s="25">
        <v>414</v>
      </c>
      <c r="AA26" s="46">
        <f t="shared" si="13"/>
        <v>121.764705882353</v>
      </c>
      <c r="AB26" s="25">
        <v>363</v>
      </c>
      <c r="AC26" s="54">
        <f t="shared" si="14"/>
        <v>101.966292134831</v>
      </c>
      <c r="AD26" s="25">
        <f t="shared" si="15"/>
        <v>777</v>
      </c>
      <c r="AE26" s="46">
        <f t="shared" si="16"/>
        <v>111.637931034483</v>
      </c>
    </row>
    <row r="27" ht="20.1" customHeight="1" spans="1:31">
      <c r="A27" s="27">
        <v>12</v>
      </c>
      <c r="B27" s="22" t="str">
        <f>'[1]9_FARMASI'!B20</f>
        <v>MASBAGIK</v>
      </c>
      <c r="C27" s="23">
        <v>5203050</v>
      </c>
      <c r="D27" s="22" t="str">
        <f>'[1]9_FARMASI'!C20</f>
        <v>Masbagik</v>
      </c>
      <c r="E27" s="24">
        <f>'[1]40_KESGA'!D22</f>
        <v>295</v>
      </c>
      <c r="F27" s="24">
        <f>'[1]40_KESGA'!E22</f>
        <v>264</v>
      </c>
      <c r="G27" s="25">
        <f t="shared" si="0"/>
        <v>559</v>
      </c>
      <c r="H27" s="28">
        <v>268</v>
      </c>
      <c r="I27" s="46">
        <f t="shared" si="1"/>
        <v>90.8474576271186</v>
      </c>
      <c r="J27" s="28">
        <v>234</v>
      </c>
      <c r="K27" s="46">
        <f t="shared" si="2"/>
        <v>88.6363636363636</v>
      </c>
      <c r="L27" s="25">
        <f t="shared" si="3"/>
        <v>502</v>
      </c>
      <c r="M27" s="46">
        <f t="shared" si="4"/>
        <v>89.8032200357782</v>
      </c>
      <c r="N27" s="28">
        <v>268</v>
      </c>
      <c r="O27" s="46">
        <f t="shared" si="5"/>
        <v>90.8474576271186</v>
      </c>
      <c r="P27" s="28">
        <v>234</v>
      </c>
      <c r="Q27" s="54">
        <f t="shared" si="6"/>
        <v>88.6363636363636</v>
      </c>
      <c r="R27" s="25">
        <f t="shared" si="7"/>
        <v>502</v>
      </c>
      <c r="S27" s="46">
        <f t="shared" si="8"/>
        <v>89.8032200357782</v>
      </c>
      <c r="T27" s="28">
        <v>260</v>
      </c>
      <c r="U27" s="46">
        <f t="shared" si="9"/>
        <v>88.135593220339</v>
      </c>
      <c r="V27" s="28">
        <v>269</v>
      </c>
      <c r="W27" s="54">
        <f t="shared" si="10"/>
        <v>101.893939393939</v>
      </c>
      <c r="X27" s="25">
        <f t="shared" si="11"/>
        <v>529</v>
      </c>
      <c r="Y27" s="46">
        <f t="shared" si="12"/>
        <v>94.6332737030411</v>
      </c>
      <c r="Z27" s="25">
        <v>260</v>
      </c>
      <c r="AA27" s="46">
        <f t="shared" si="13"/>
        <v>88.135593220339</v>
      </c>
      <c r="AB27" s="25">
        <v>269</v>
      </c>
      <c r="AC27" s="54">
        <f t="shared" si="14"/>
        <v>101.893939393939</v>
      </c>
      <c r="AD27" s="25">
        <f t="shared" si="15"/>
        <v>529</v>
      </c>
      <c r="AE27" s="46">
        <f t="shared" si="16"/>
        <v>94.6332737030411</v>
      </c>
    </row>
    <row r="28" ht="20.1" customHeight="1" spans="1:31">
      <c r="A28" s="27">
        <v>13</v>
      </c>
      <c r="B28" s="22">
        <f>'[1]9_FARMASI'!B21</f>
        <v>0</v>
      </c>
      <c r="C28" s="29"/>
      <c r="D28" s="22" t="str">
        <f>'[1]9_FARMASI'!C21</f>
        <v>Ld. nangka</v>
      </c>
      <c r="E28" s="24">
        <f>'[1]40_KESGA'!D23</f>
        <v>426</v>
      </c>
      <c r="F28" s="24">
        <f>'[1]40_KESGA'!E23</f>
        <v>412</v>
      </c>
      <c r="G28" s="25">
        <f t="shared" si="0"/>
        <v>838</v>
      </c>
      <c r="H28" s="28">
        <v>413</v>
      </c>
      <c r="I28" s="46">
        <f t="shared" si="1"/>
        <v>96.9483568075117</v>
      </c>
      <c r="J28" s="28">
        <v>433</v>
      </c>
      <c r="K28" s="46">
        <f t="shared" si="2"/>
        <v>105.097087378641</v>
      </c>
      <c r="L28" s="25">
        <f t="shared" si="3"/>
        <v>846</v>
      </c>
      <c r="M28" s="46">
        <f t="shared" si="4"/>
        <v>100.954653937947</v>
      </c>
      <c r="N28" s="28">
        <v>413</v>
      </c>
      <c r="O28" s="46">
        <f t="shared" si="5"/>
        <v>96.9483568075117</v>
      </c>
      <c r="P28" s="28">
        <v>433</v>
      </c>
      <c r="Q28" s="54">
        <f t="shared" si="6"/>
        <v>105.097087378641</v>
      </c>
      <c r="R28" s="25">
        <f t="shared" si="7"/>
        <v>846</v>
      </c>
      <c r="S28" s="46">
        <f t="shared" si="8"/>
        <v>100.954653937947</v>
      </c>
      <c r="T28" s="28">
        <v>447</v>
      </c>
      <c r="U28" s="46">
        <f t="shared" si="9"/>
        <v>104.929577464789</v>
      </c>
      <c r="V28" s="28">
        <v>428</v>
      </c>
      <c r="W28" s="54">
        <f t="shared" si="10"/>
        <v>103.883495145631</v>
      </c>
      <c r="X28" s="25">
        <f t="shared" si="11"/>
        <v>875</v>
      </c>
      <c r="Y28" s="46">
        <f t="shared" si="12"/>
        <v>104.415274463007</v>
      </c>
      <c r="Z28" s="25">
        <v>447</v>
      </c>
      <c r="AA28" s="46">
        <f t="shared" si="13"/>
        <v>104.929577464789</v>
      </c>
      <c r="AB28" s="25">
        <v>428</v>
      </c>
      <c r="AC28" s="54">
        <f t="shared" si="14"/>
        <v>103.883495145631</v>
      </c>
      <c r="AD28" s="25">
        <f t="shared" si="15"/>
        <v>875</v>
      </c>
      <c r="AE28" s="46">
        <f t="shared" si="16"/>
        <v>104.415274463007</v>
      </c>
    </row>
    <row r="29" ht="20.1" customHeight="1" spans="1:31">
      <c r="A29" s="27">
        <v>14</v>
      </c>
      <c r="B29" s="22">
        <f>'[1]9_FARMASI'!B22</f>
        <v>0</v>
      </c>
      <c r="C29" s="29"/>
      <c r="D29" s="22" t="str">
        <f>'[1]9_FARMASI'!C22</f>
        <v>Masbagik baru</v>
      </c>
      <c r="E29" s="24">
        <f>'[1]40_KESGA'!D24</f>
        <v>272</v>
      </c>
      <c r="F29" s="24">
        <f>'[1]40_KESGA'!E24</f>
        <v>249</v>
      </c>
      <c r="G29" s="25">
        <f t="shared" si="0"/>
        <v>521</v>
      </c>
      <c r="H29" s="28">
        <v>239</v>
      </c>
      <c r="I29" s="46">
        <f t="shared" si="1"/>
        <v>87.8676470588235</v>
      </c>
      <c r="J29" s="28">
        <v>228</v>
      </c>
      <c r="K29" s="46">
        <f t="shared" si="2"/>
        <v>91.566265060241</v>
      </c>
      <c r="L29" s="25">
        <f t="shared" si="3"/>
        <v>467</v>
      </c>
      <c r="M29" s="46">
        <f t="shared" si="4"/>
        <v>89.6353166986564</v>
      </c>
      <c r="N29" s="28">
        <v>239</v>
      </c>
      <c r="O29" s="46">
        <f t="shared" si="5"/>
        <v>87.8676470588235</v>
      </c>
      <c r="P29" s="28">
        <v>228</v>
      </c>
      <c r="Q29" s="54">
        <f t="shared" si="6"/>
        <v>91.566265060241</v>
      </c>
      <c r="R29" s="25">
        <f t="shared" si="7"/>
        <v>467</v>
      </c>
      <c r="S29" s="46">
        <f t="shared" si="8"/>
        <v>89.6353166986564</v>
      </c>
      <c r="T29" s="28">
        <v>247</v>
      </c>
      <c r="U29" s="46">
        <f t="shared" si="9"/>
        <v>90.8088235294118</v>
      </c>
      <c r="V29" s="28">
        <v>259</v>
      </c>
      <c r="W29" s="54">
        <f t="shared" si="10"/>
        <v>104.016064257028</v>
      </c>
      <c r="X29" s="25">
        <f t="shared" si="11"/>
        <v>506</v>
      </c>
      <c r="Y29" s="46">
        <f t="shared" si="12"/>
        <v>97.1209213051823</v>
      </c>
      <c r="Z29" s="25">
        <v>247</v>
      </c>
      <c r="AA29" s="46">
        <f t="shared" si="13"/>
        <v>90.8088235294118</v>
      </c>
      <c r="AB29" s="25">
        <v>263</v>
      </c>
      <c r="AC29" s="54">
        <f t="shared" si="14"/>
        <v>105.622489959839</v>
      </c>
      <c r="AD29" s="25">
        <f t="shared" si="15"/>
        <v>510</v>
      </c>
      <c r="AE29" s="46">
        <f t="shared" si="16"/>
        <v>97.8886756238004</v>
      </c>
    </row>
    <row r="30" ht="20.1" customHeight="1" spans="1:31">
      <c r="A30" s="27">
        <v>15</v>
      </c>
      <c r="B30" s="22" t="str">
        <f>'[1]9_FARMASI'!B23</f>
        <v>PRINGGASELA</v>
      </c>
      <c r="C30" s="23">
        <v>5203051</v>
      </c>
      <c r="D30" s="22" t="str">
        <f>'[1]9_FARMASI'!C23</f>
        <v>Pengadangan</v>
      </c>
      <c r="E30" s="24">
        <f>'[1]40_KESGA'!D25</f>
        <v>210</v>
      </c>
      <c r="F30" s="24">
        <f>'[1]40_KESGA'!E25</f>
        <v>205</v>
      </c>
      <c r="G30" s="25">
        <f t="shared" si="0"/>
        <v>415</v>
      </c>
      <c r="H30" s="28">
        <v>344</v>
      </c>
      <c r="I30" s="46">
        <f t="shared" si="1"/>
        <v>163.809523809524</v>
      </c>
      <c r="J30" s="28">
        <v>367</v>
      </c>
      <c r="K30" s="46">
        <f t="shared" si="2"/>
        <v>179.024390243902</v>
      </c>
      <c r="L30" s="25">
        <f t="shared" si="3"/>
        <v>711</v>
      </c>
      <c r="M30" s="46">
        <f t="shared" si="4"/>
        <v>171.325301204819</v>
      </c>
      <c r="N30" s="28">
        <v>344</v>
      </c>
      <c r="O30" s="46">
        <f t="shared" si="5"/>
        <v>163.809523809524</v>
      </c>
      <c r="P30" s="28">
        <v>367</v>
      </c>
      <c r="Q30" s="54">
        <f t="shared" si="6"/>
        <v>179.024390243902</v>
      </c>
      <c r="R30" s="25">
        <f t="shared" si="7"/>
        <v>711</v>
      </c>
      <c r="S30" s="46">
        <f t="shared" si="8"/>
        <v>171.325301204819</v>
      </c>
      <c r="T30" s="28">
        <v>342</v>
      </c>
      <c r="U30" s="46">
        <f t="shared" si="9"/>
        <v>162.857142857143</v>
      </c>
      <c r="V30" s="28">
        <v>377</v>
      </c>
      <c r="W30" s="54">
        <f t="shared" si="10"/>
        <v>183.90243902439</v>
      </c>
      <c r="X30" s="25">
        <f t="shared" si="11"/>
        <v>719</v>
      </c>
      <c r="Y30" s="46">
        <f t="shared" si="12"/>
        <v>173.253012048193</v>
      </c>
      <c r="Z30" s="25">
        <v>338</v>
      </c>
      <c r="AA30" s="46">
        <f t="shared" si="13"/>
        <v>160.952380952381</v>
      </c>
      <c r="AB30" s="25">
        <v>375</v>
      </c>
      <c r="AC30" s="54">
        <f t="shared" si="14"/>
        <v>182.926829268293</v>
      </c>
      <c r="AD30" s="25">
        <f t="shared" si="15"/>
        <v>713</v>
      </c>
      <c r="AE30" s="46">
        <f t="shared" si="16"/>
        <v>171.807228915663</v>
      </c>
    </row>
    <row r="31" ht="20.1" customHeight="1" spans="1:31">
      <c r="A31" s="27">
        <v>16</v>
      </c>
      <c r="B31" s="22">
        <f>'[1]9_FARMASI'!B24</f>
        <v>0</v>
      </c>
      <c r="C31" s="29"/>
      <c r="D31" s="22" t="str">
        <f>'[1]9_FARMASI'!C24</f>
        <v>Pringgasela </v>
      </c>
      <c r="E31" s="24">
        <f>'[1]40_KESGA'!D26</f>
        <v>302</v>
      </c>
      <c r="F31" s="24">
        <f>'[1]40_KESGA'!E26</f>
        <v>300</v>
      </c>
      <c r="G31" s="25">
        <f t="shared" si="0"/>
        <v>602</v>
      </c>
      <c r="H31" s="28">
        <v>248</v>
      </c>
      <c r="I31" s="46">
        <f t="shared" si="1"/>
        <v>82.1192052980132</v>
      </c>
      <c r="J31" s="28">
        <v>232</v>
      </c>
      <c r="K31" s="46">
        <f t="shared" si="2"/>
        <v>77.3333333333333</v>
      </c>
      <c r="L31" s="25">
        <f t="shared" si="3"/>
        <v>480</v>
      </c>
      <c r="M31" s="46">
        <f t="shared" si="4"/>
        <v>79.734219269103</v>
      </c>
      <c r="N31" s="28">
        <v>248</v>
      </c>
      <c r="O31" s="46">
        <f t="shared" si="5"/>
        <v>82.1192052980132</v>
      </c>
      <c r="P31" s="28">
        <v>240</v>
      </c>
      <c r="Q31" s="54">
        <f t="shared" si="6"/>
        <v>80</v>
      </c>
      <c r="R31" s="25">
        <f t="shared" si="7"/>
        <v>488</v>
      </c>
      <c r="S31" s="46">
        <f t="shared" si="8"/>
        <v>81.063122923588</v>
      </c>
      <c r="T31" s="28">
        <v>221</v>
      </c>
      <c r="U31" s="46">
        <f t="shared" si="9"/>
        <v>73.1788079470199</v>
      </c>
      <c r="V31" s="28">
        <v>239</v>
      </c>
      <c r="W31" s="54">
        <f t="shared" si="10"/>
        <v>79.6666666666667</v>
      </c>
      <c r="X31" s="25">
        <f t="shared" si="11"/>
        <v>460</v>
      </c>
      <c r="Y31" s="46">
        <f t="shared" si="12"/>
        <v>76.4119601328904</v>
      </c>
      <c r="Z31" s="25">
        <v>221</v>
      </c>
      <c r="AA31" s="46">
        <f t="shared" si="13"/>
        <v>73.1788079470199</v>
      </c>
      <c r="AB31" s="25">
        <v>239</v>
      </c>
      <c r="AC31" s="54">
        <f t="shared" si="14"/>
        <v>79.6666666666667</v>
      </c>
      <c r="AD31" s="25">
        <f t="shared" si="15"/>
        <v>460</v>
      </c>
      <c r="AE31" s="46">
        <f t="shared" si="16"/>
        <v>76.4119601328904</v>
      </c>
    </row>
    <row r="32" ht="20.1" customHeight="1" spans="1:31">
      <c r="A32" s="27">
        <v>17</v>
      </c>
      <c r="B32" s="22" t="str">
        <f>'[1]9_FARMASI'!B25</f>
        <v>SUKAMULIA</v>
      </c>
      <c r="C32" s="23">
        <v>5203060</v>
      </c>
      <c r="D32" s="22" t="str">
        <f>'[1]9_FARMASI'!C25</f>
        <v>Dasan Lekong</v>
      </c>
      <c r="E32" s="24">
        <f>'[1]40_KESGA'!D27</f>
        <v>301</v>
      </c>
      <c r="F32" s="24">
        <f>'[1]40_KESGA'!E27</f>
        <v>310</v>
      </c>
      <c r="G32" s="25">
        <f t="shared" si="0"/>
        <v>611</v>
      </c>
      <c r="H32" s="28">
        <v>356</v>
      </c>
      <c r="I32" s="46">
        <f t="shared" si="1"/>
        <v>118.272425249169</v>
      </c>
      <c r="J32" s="28">
        <v>327</v>
      </c>
      <c r="K32" s="46">
        <f t="shared" si="2"/>
        <v>105.483870967742</v>
      </c>
      <c r="L32" s="25">
        <f t="shared" si="3"/>
        <v>683</v>
      </c>
      <c r="M32" s="46">
        <f t="shared" si="4"/>
        <v>111.783960720131</v>
      </c>
      <c r="N32" s="28">
        <v>356</v>
      </c>
      <c r="O32" s="46">
        <f t="shared" si="5"/>
        <v>118.272425249169</v>
      </c>
      <c r="P32" s="28">
        <v>327</v>
      </c>
      <c r="Q32" s="54">
        <f t="shared" si="6"/>
        <v>105.483870967742</v>
      </c>
      <c r="R32" s="25">
        <f t="shared" si="7"/>
        <v>683</v>
      </c>
      <c r="S32" s="46">
        <f t="shared" si="8"/>
        <v>111.783960720131</v>
      </c>
      <c r="T32" s="28">
        <v>346</v>
      </c>
      <c r="U32" s="46">
        <f t="shared" si="9"/>
        <v>114.950166112957</v>
      </c>
      <c r="V32" s="28">
        <v>322</v>
      </c>
      <c r="W32" s="54">
        <f t="shared" si="10"/>
        <v>103.870967741935</v>
      </c>
      <c r="X32" s="25">
        <f t="shared" si="11"/>
        <v>668</v>
      </c>
      <c r="Y32" s="46">
        <f t="shared" si="12"/>
        <v>109.328968903437</v>
      </c>
      <c r="Z32" s="25">
        <v>346</v>
      </c>
      <c r="AA32" s="46">
        <f t="shared" si="13"/>
        <v>114.950166112957</v>
      </c>
      <c r="AB32" s="25">
        <v>322</v>
      </c>
      <c r="AC32" s="54">
        <f t="shared" si="14"/>
        <v>103.870967741935</v>
      </c>
      <c r="AD32" s="25">
        <f t="shared" si="15"/>
        <v>668</v>
      </c>
      <c r="AE32" s="46">
        <f t="shared" si="16"/>
        <v>109.328968903437</v>
      </c>
    </row>
    <row r="33" ht="20.1" customHeight="1" spans="1:31">
      <c r="A33" s="27">
        <v>18</v>
      </c>
      <c r="B33" s="22" t="str">
        <f>'[1]9_FARMASI'!B26</f>
        <v>SURALAGA</v>
      </c>
      <c r="C33" s="23">
        <v>5203061</v>
      </c>
      <c r="D33" s="22" t="str">
        <f>'[1]9_FARMASI'!C26</f>
        <v>Kerongkong</v>
      </c>
      <c r="E33" s="24">
        <f>'[1]40_KESGA'!D28</f>
        <v>257</v>
      </c>
      <c r="F33" s="24">
        <f>'[1]40_KESGA'!E28</f>
        <v>254</v>
      </c>
      <c r="G33" s="25">
        <f t="shared" si="0"/>
        <v>511</v>
      </c>
      <c r="H33" s="28">
        <v>308</v>
      </c>
      <c r="I33" s="46">
        <f t="shared" si="1"/>
        <v>119.844357976654</v>
      </c>
      <c r="J33" s="28">
        <v>267</v>
      </c>
      <c r="K33" s="46">
        <f t="shared" si="2"/>
        <v>105.11811023622</v>
      </c>
      <c r="L33" s="25">
        <f t="shared" si="3"/>
        <v>575</v>
      </c>
      <c r="M33" s="46">
        <f t="shared" si="4"/>
        <v>112.52446183953</v>
      </c>
      <c r="N33" s="28">
        <v>312</v>
      </c>
      <c r="O33" s="46">
        <f t="shared" si="5"/>
        <v>121.400778210117</v>
      </c>
      <c r="P33" s="28">
        <v>272</v>
      </c>
      <c r="Q33" s="54">
        <f t="shared" si="6"/>
        <v>107.086614173228</v>
      </c>
      <c r="R33" s="25">
        <f t="shared" si="7"/>
        <v>584</v>
      </c>
      <c r="S33" s="46">
        <f t="shared" si="8"/>
        <v>114.285714285714</v>
      </c>
      <c r="T33" s="28">
        <v>261</v>
      </c>
      <c r="U33" s="46">
        <f t="shared" si="9"/>
        <v>101.556420233463</v>
      </c>
      <c r="V33" s="28">
        <v>258</v>
      </c>
      <c r="W33" s="54">
        <f t="shared" si="10"/>
        <v>101.574803149606</v>
      </c>
      <c r="X33" s="25">
        <f t="shared" si="11"/>
        <v>519</v>
      </c>
      <c r="Y33" s="46">
        <f t="shared" si="12"/>
        <v>101.565557729941</v>
      </c>
      <c r="Z33" s="25">
        <v>261</v>
      </c>
      <c r="AA33" s="46">
        <f t="shared" si="13"/>
        <v>101.556420233463</v>
      </c>
      <c r="AB33" s="25">
        <v>258</v>
      </c>
      <c r="AC33" s="54">
        <f t="shared" si="14"/>
        <v>101.574803149606</v>
      </c>
      <c r="AD33" s="25">
        <f t="shared" si="15"/>
        <v>519</v>
      </c>
      <c r="AE33" s="46">
        <f t="shared" si="16"/>
        <v>101.565557729941</v>
      </c>
    </row>
    <row r="34" ht="20.1" customHeight="1" spans="1:31">
      <c r="A34" s="27">
        <v>19</v>
      </c>
      <c r="B34" s="22">
        <f>'[1]9_FARMASI'!B27</f>
        <v>0</v>
      </c>
      <c r="C34" s="29"/>
      <c r="D34" s="22" t="str">
        <f>'[1]9_FARMASI'!C27</f>
        <v>Suralaga</v>
      </c>
      <c r="E34" s="24">
        <f>'[1]40_KESGA'!D29</f>
        <v>260</v>
      </c>
      <c r="F34" s="24">
        <f>'[1]40_KESGA'!E29</f>
        <v>250</v>
      </c>
      <c r="G34" s="25">
        <f t="shared" si="0"/>
        <v>510</v>
      </c>
      <c r="H34" s="28">
        <v>286</v>
      </c>
      <c r="I34" s="46">
        <f t="shared" si="1"/>
        <v>110</v>
      </c>
      <c r="J34" s="28">
        <v>322</v>
      </c>
      <c r="K34" s="46">
        <f t="shared" si="2"/>
        <v>128.8</v>
      </c>
      <c r="L34" s="25">
        <f t="shared" si="3"/>
        <v>608</v>
      </c>
      <c r="M34" s="46">
        <f t="shared" si="4"/>
        <v>119.21568627451</v>
      </c>
      <c r="N34" s="28">
        <v>286</v>
      </c>
      <c r="O34" s="46">
        <f t="shared" si="5"/>
        <v>110</v>
      </c>
      <c r="P34" s="28">
        <v>322</v>
      </c>
      <c r="Q34" s="54">
        <f t="shared" si="6"/>
        <v>128.8</v>
      </c>
      <c r="R34" s="25">
        <f t="shared" si="7"/>
        <v>608</v>
      </c>
      <c r="S34" s="46">
        <f t="shared" si="8"/>
        <v>119.21568627451</v>
      </c>
      <c r="T34" s="28">
        <v>286</v>
      </c>
      <c r="U34" s="46">
        <f t="shared" si="9"/>
        <v>110</v>
      </c>
      <c r="V34" s="28">
        <v>330</v>
      </c>
      <c r="W34" s="54">
        <f t="shared" si="10"/>
        <v>132</v>
      </c>
      <c r="X34" s="25">
        <f t="shared" si="11"/>
        <v>616</v>
      </c>
      <c r="Y34" s="46">
        <f t="shared" si="12"/>
        <v>120.78431372549</v>
      </c>
      <c r="Z34" s="25">
        <v>286</v>
      </c>
      <c r="AA34" s="46">
        <f t="shared" si="13"/>
        <v>110</v>
      </c>
      <c r="AB34" s="25">
        <v>330</v>
      </c>
      <c r="AC34" s="54">
        <f t="shared" si="14"/>
        <v>132</v>
      </c>
      <c r="AD34" s="25">
        <f t="shared" si="15"/>
        <v>616</v>
      </c>
      <c r="AE34" s="46">
        <f t="shared" si="16"/>
        <v>120.78431372549</v>
      </c>
    </row>
    <row r="35" ht="20.1" customHeight="1" spans="1:31">
      <c r="A35" s="27">
        <v>20</v>
      </c>
      <c r="B35" s="22" t="str">
        <f>'[1]9_FARMASI'!B28</f>
        <v>SELONG</v>
      </c>
      <c r="C35" s="23">
        <v>5203070</v>
      </c>
      <c r="D35" s="22" t="str">
        <f>'[1]9_FARMASI'!C28</f>
        <v>Denggen</v>
      </c>
      <c r="E35" s="24">
        <f>'[1]40_KESGA'!D30</f>
        <v>488</v>
      </c>
      <c r="F35" s="24">
        <f>'[1]40_KESGA'!E30</f>
        <v>483</v>
      </c>
      <c r="G35" s="25">
        <f t="shared" si="0"/>
        <v>971</v>
      </c>
      <c r="H35" s="28">
        <v>404</v>
      </c>
      <c r="I35" s="46">
        <f t="shared" si="1"/>
        <v>82.7868852459016</v>
      </c>
      <c r="J35" s="28">
        <v>430</v>
      </c>
      <c r="K35" s="46">
        <f t="shared" si="2"/>
        <v>89.0269151138716</v>
      </c>
      <c r="L35" s="25">
        <f t="shared" si="3"/>
        <v>834</v>
      </c>
      <c r="M35" s="46">
        <f t="shared" si="4"/>
        <v>85.8908341915551</v>
      </c>
      <c r="N35" s="28">
        <v>384</v>
      </c>
      <c r="O35" s="46">
        <f t="shared" si="5"/>
        <v>78.6885245901639</v>
      </c>
      <c r="P35" s="28">
        <v>409</v>
      </c>
      <c r="Q35" s="54">
        <f t="shared" si="6"/>
        <v>84.6790890269151</v>
      </c>
      <c r="R35" s="25">
        <f t="shared" si="7"/>
        <v>793</v>
      </c>
      <c r="S35" s="46">
        <f t="shared" si="8"/>
        <v>81.6683831101957</v>
      </c>
      <c r="T35" s="28">
        <v>446</v>
      </c>
      <c r="U35" s="46">
        <f t="shared" si="9"/>
        <v>91.3934426229508</v>
      </c>
      <c r="V35" s="28">
        <v>453</v>
      </c>
      <c r="W35" s="54">
        <f t="shared" si="10"/>
        <v>93.7888198757764</v>
      </c>
      <c r="X35" s="25">
        <f t="shared" si="11"/>
        <v>899</v>
      </c>
      <c r="Y35" s="46">
        <f t="shared" si="12"/>
        <v>92.5849639546859</v>
      </c>
      <c r="Z35" s="25">
        <v>442</v>
      </c>
      <c r="AA35" s="46">
        <f t="shared" si="13"/>
        <v>90.5737704918033</v>
      </c>
      <c r="AB35" s="25">
        <v>443</v>
      </c>
      <c r="AC35" s="54">
        <f t="shared" si="14"/>
        <v>91.7184265010352</v>
      </c>
      <c r="AD35" s="25">
        <f t="shared" si="15"/>
        <v>885</v>
      </c>
      <c r="AE35" s="46">
        <f t="shared" si="16"/>
        <v>91.1431513903193</v>
      </c>
    </row>
    <row r="36" ht="20.1" customHeight="1" spans="1:31">
      <c r="A36" s="27">
        <v>21</v>
      </c>
      <c r="B36" s="22">
        <f>'[1]9_FARMASI'!B29</f>
        <v>0</v>
      </c>
      <c r="C36" s="29"/>
      <c r="D36" s="22" t="str">
        <f>'[1]9_FARMASI'!C29</f>
        <v>Selong</v>
      </c>
      <c r="E36" s="24">
        <f>'[1]40_KESGA'!D31</f>
        <v>413</v>
      </c>
      <c r="F36" s="24">
        <f>'[1]40_KESGA'!E31</f>
        <v>372</v>
      </c>
      <c r="G36" s="25">
        <f t="shared" si="0"/>
        <v>785</v>
      </c>
      <c r="H36" s="28">
        <v>374</v>
      </c>
      <c r="I36" s="46">
        <f t="shared" si="1"/>
        <v>90.5569007263923</v>
      </c>
      <c r="J36" s="28">
        <v>355</v>
      </c>
      <c r="K36" s="46">
        <f t="shared" si="2"/>
        <v>95.4301075268817</v>
      </c>
      <c r="L36" s="25">
        <f t="shared" si="3"/>
        <v>729</v>
      </c>
      <c r="M36" s="46">
        <f t="shared" si="4"/>
        <v>92.8662420382166</v>
      </c>
      <c r="N36" s="28">
        <v>374</v>
      </c>
      <c r="O36" s="46">
        <f t="shared" si="5"/>
        <v>90.5569007263923</v>
      </c>
      <c r="P36" s="28">
        <v>355</v>
      </c>
      <c r="Q36" s="54">
        <f t="shared" si="6"/>
        <v>95.4301075268817</v>
      </c>
      <c r="R36" s="25">
        <f t="shared" si="7"/>
        <v>729</v>
      </c>
      <c r="S36" s="46">
        <f t="shared" si="8"/>
        <v>92.8662420382166</v>
      </c>
      <c r="T36" s="28">
        <v>365</v>
      </c>
      <c r="U36" s="46">
        <f t="shared" si="9"/>
        <v>88.3777239709443</v>
      </c>
      <c r="V36" s="28">
        <v>372</v>
      </c>
      <c r="W36" s="54">
        <f t="shared" si="10"/>
        <v>100</v>
      </c>
      <c r="X36" s="25">
        <f t="shared" si="11"/>
        <v>737</v>
      </c>
      <c r="Y36" s="46">
        <f t="shared" si="12"/>
        <v>93.8853503184713</v>
      </c>
      <c r="Z36" s="25">
        <v>365</v>
      </c>
      <c r="AA36" s="46">
        <f t="shared" si="13"/>
        <v>88.3777239709443</v>
      </c>
      <c r="AB36" s="25">
        <v>372</v>
      </c>
      <c r="AC36" s="54">
        <f t="shared" si="14"/>
        <v>100</v>
      </c>
      <c r="AD36" s="25">
        <f t="shared" si="15"/>
        <v>737</v>
      </c>
      <c r="AE36" s="46">
        <f t="shared" si="16"/>
        <v>93.8853503184713</v>
      </c>
    </row>
    <row r="37" ht="20.1" customHeight="1" spans="1:31">
      <c r="A37" s="27">
        <v>22</v>
      </c>
      <c r="B37" s="22" t="str">
        <f>'[1]9_FARMASI'!B30</f>
        <v>LABUHAN HAJI</v>
      </c>
      <c r="C37" s="23">
        <v>5203071</v>
      </c>
      <c r="D37" s="22" t="str">
        <f>'[1]9_FARMASI'!C30</f>
        <v>Lb. haji</v>
      </c>
      <c r="E37" s="24">
        <f>'[1]40_KESGA'!D32</f>
        <v>347</v>
      </c>
      <c r="F37" s="24">
        <f>'[1]40_KESGA'!E32</f>
        <v>323</v>
      </c>
      <c r="G37" s="25">
        <f t="shared" si="0"/>
        <v>670</v>
      </c>
      <c r="H37" s="28">
        <v>263</v>
      </c>
      <c r="I37" s="46">
        <f t="shared" si="1"/>
        <v>75.7925072046109</v>
      </c>
      <c r="J37" s="28">
        <v>278</v>
      </c>
      <c r="K37" s="46">
        <f t="shared" si="2"/>
        <v>86.0681114551084</v>
      </c>
      <c r="L37" s="25">
        <f t="shared" si="3"/>
        <v>541</v>
      </c>
      <c r="M37" s="46">
        <f t="shared" si="4"/>
        <v>80.7462686567164</v>
      </c>
      <c r="N37" s="28">
        <v>263</v>
      </c>
      <c r="O37" s="46">
        <f t="shared" si="5"/>
        <v>75.7925072046109</v>
      </c>
      <c r="P37" s="28">
        <v>278</v>
      </c>
      <c r="Q37" s="54">
        <f t="shared" si="6"/>
        <v>86.0681114551084</v>
      </c>
      <c r="R37" s="25">
        <f t="shared" si="7"/>
        <v>541</v>
      </c>
      <c r="S37" s="46">
        <f t="shared" si="8"/>
        <v>80.7462686567164</v>
      </c>
      <c r="T37" s="28">
        <v>356</v>
      </c>
      <c r="U37" s="46">
        <f t="shared" si="9"/>
        <v>102.593659942363</v>
      </c>
      <c r="V37" s="28">
        <v>338</v>
      </c>
      <c r="W37" s="54">
        <f t="shared" si="10"/>
        <v>104.643962848297</v>
      </c>
      <c r="X37" s="25">
        <f t="shared" si="11"/>
        <v>694</v>
      </c>
      <c r="Y37" s="46">
        <f t="shared" si="12"/>
        <v>103.582089552239</v>
      </c>
      <c r="Z37" s="25">
        <v>356</v>
      </c>
      <c r="AA37" s="46">
        <f t="shared" si="13"/>
        <v>102.593659942363</v>
      </c>
      <c r="AB37" s="25">
        <v>338</v>
      </c>
      <c r="AC37" s="54">
        <f t="shared" si="14"/>
        <v>104.643962848297</v>
      </c>
      <c r="AD37" s="25">
        <f t="shared" si="15"/>
        <v>694</v>
      </c>
      <c r="AE37" s="46">
        <f t="shared" si="16"/>
        <v>103.582089552239</v>
      </c>
    </row>
    <row r="38" ht="20.1" customHeight="1" spans="1:31">
      <c r="A38" s="27">
        <v>23</v>
      </c>
      <c r="B38" s="22">
        <f>'[1]9_FARMASI'!B31</f>
        <v>0</v>
      </c>
      <c r="C38" s="29"/>
      <c r="D38" s="22" t="str">
        <f>'[1]9_FARMASI'!C31</f>
        <v>Korleko</v>
      </c>
      <c r="E38" s="24">
        <f>'[1]40_KESGA'!D33</f>
        <v>208</v>
      </c>
      <c r="F38" s="24">
        <f>'[1]40_KESGA'!E33</f>
        <v>207</v>
      </c>
      <c r="G38" s="25">
        <f t="shared" si="0"/>
        <v>415</v>
      </c>
      <c r="H38" s="28">
        <v>232</v>
      </c>
      <c r="I38" s="46">
        <f t="shared" si="1"/>
        <v>111.538461538462</v>
      </c>
      <c r="J38" s="28">
        <v>211</v>
      </c>
      <c r="K38" s="46">
        <f t="shared" si="2"/>
        <v>101.932367149758</v>
      </c>
      <c r="L38" s="25">
        <f t="shared" si="3"/>
        <v>443</v>
      </c>
      <c r="M38" s="46">
        <f t="shared" si="4"/>
        <v>106.746987951807</v>
      </c>
      <c r="N38" s="28">
        <v>230</v>
      </c>
      <c r="O38" s="46">
        <f t="shared" si="5"/>
        <v>110.576923076923</v>
      </c>
      <c r="P38" s="28">
        <v>210</v>
      </c>
      <c r="Q38" s="54">
        <f t="shared" si="6"/>
        <v>101.449275362319</v>
      </c>
      <c r="R38" s="25">
        <f t="shared" si="7"/>
        <v>440</v>
      </c>
      <c r="S38" s="46">
        <f t="shared" si="8"/>
        <v>106.024096385542</v>
      </c>
      <c r="T38" s="28">
        <v>244</v>
      </c>
      <c r="U38" s="46">
        <f t="shared" si="9"/>
        <v>117.307692307692</v>
      </c>
      <c r="V38" s="28">
        <v>196</v>
      </c>
      <c r="W38" s="54">
        <f t="shared" si="10"/>
        <v>94.6859903381642</v>
      </c>
      <c r="X38" s="25">
        <f t="shared" si="11"/>
        <v>440</v>
      </c>
      <c r="Y38" s="46">
        <f t="shared" si="12"/>
        <v>106.024096385542</v>
      </c>
      <c r="Z38" s="25">
        <v>246</v>
      </c>
      <c r="AA38" s="46">
        <f t="shared" si="13"/>
        <v>118.269230769231</v>
      </c>
      <c r="AB38" s="25">
        <v>196</v>
      </c>
      <c r="AC38" s="54">
        <f t="shared" si="14"/>
        <v>94.6859903381642</v>
      </c>
      <c r="AD38" s="25">
        <f t="shared" si="15"/>
        <v>442</v>
      </c>
      <c r="AE38" s="46">
        <f t="shared" si="16"/>
        <v>106.506024096386</v>
      </c>
    </row>
    <row r="39" ht="20.1" customHeight="1" spans="1:31">
      <c r="A39" s="27">
        <v>24</v>
      </c>
      <c r="B39" s="22" t="str">
        <f>'[1]9_FARMASI'!B32</f>
        <v>PRINGGABAYA</v>
      </c>
      <c r="C39" s="23">
        <v>5203080</v>
      </c>
      <c r="D39" s="22" t="str">
        <f>'[1]9_FARMASI'!C32</f>
        <v>Batuyang</v>
      </c>
      <c r="E39" s="24">
        <f>'[1]40_KESGA'!D34</f>
        <v>654</v>
      </c>
      <c r="F39" s="24">
        <f>'[1]40_KESGA'!E34</f>
        <v>643</v>
      </c>
      <c r="G39" s="25">
        <f t="shared" si="0"/>
        <v>1297</v>
      </c>
      <c r="H39" s="28">
        <v>783</v>
      </c>
      <c r="I39" s="46">
        <f t="shared" si="1"/>
        <v>119.724770642202</v>
      </c>
      <c r="J39" s="28">
        <v>712</v>
      </c>
      <c r="K39" s="46">
        <f t="shared" si="2"/>
        <v>110.730948678072</v>
      </c>
      <c r="L39" s="25">
        <f t="shared" si="3"/>
        <v>1495</v>
      </c>
      <c r="M39" s="46">
        <f t="shared" si="4"/>
        <v>115.26599845798</v>
      </c>
      <c r="N39" s="28">
        <v>783</v>
      </c>
      <c r="O39" s="46">
        <f t="shared" si="5"/>
        <v>119.724770642202</v>
      </c>
      <c r="P39" s="28">
        <v>712</v>
      </c>
      <c r="Q39" s="54">
        <f t="shared" si="6"/>
        <v>110.730948678072</v>
      </c>
      <c r="R39" s="25">
        <f t="shared" si="7"/>
        <v>1495</v>
      </c>
      <c r="S39" s="46">
        <f t="shared" si="8"/>
        <v>115.26599845798</v>
      </c>
      <c r="T39" s="28">
        <v>672</v>
      </c>
      <c r="U39" s="46">
        <f t="shared" si="9"/>
        <v>102.752293577982</v>
      </c>
      <c r="V39" s="28">
        <v>635</v>
      </c>
      <c r="W39" s="54">
        <f t="shared" si="10"/>
        <v>98.755832037325</v>
      </c>
      <c r="X39" s="25">
        <f t="shared" si="11"/>
        <v>1307</v>
      </c>
      <c r="Y39" s="46">
        <f t="shared" si="12"/>
        <v>100.77101002313</v>
      </c>
      <c r="Z39" s="25">
        <v>672</v>
      </c>
      <c r="AA39" s="46">
        <f t="shared" si="13"/>
        <v>102.752293577982</v>
      </c>
      <c r="AB39" s="25">
        <v>635</v>
      </c>
      <c r="AC39" s="54">
        <f t="shared" si="14"/>
        <v>98.755832037325</v>
      </c>
      <c r="AD39" s="25">
        <f t="shared" si="15"/>
        <v>1307</v>
      </c>
      <c r="AE39" s="46">
        <f t="shared" si="16"/>
        <v>100.77101002313</v>
      </c>
    </row>
    <row r="40" ht="20.1" customHeight="1" spans="1:31">
      <c r="A40" s="27">
        <v>25</v>
      </c>
      <c r="B40" s="22">
        <f>'[1]9_FARMASI'!B33</f>
        <v>0</v>
      </c>
      <c r="C40" s="29"/>
      <c r="D40" s="22" t="str">
        <f>'[1]9_FARMASI'!C33</f>
        <v>Lb. lombok</v>
      </c>
      <c r="E40" s="24">
        <f>'[1]40_KESGA'!D35</f>
        <v>267</v>
      </c>
      <c r="F40" s="24">
        <f>'[1]40_KESGA'!E35</f>
        <v>232</v>
      </c>
      <c r="G40" s="25">
        <f t="shared" si="0"/>
        <v>499</v>
      </c>
      <c r="H40" s="28">
        <v>344</v>
      </c>
      <c r="I40" s="46">
        <f t="shared" si="1"/>
        <v>128.838951310861</v>
      </c>
      <c r="J40" s="28">
        <v>321</v>
      </c>
      <c r="K40" s="46">
        <f t="shared" si="2"/>
        <v>138.362068965517</v>
      </c>
      <c r="L40" s="25">
        <f t="shared" si="3"/>
        <v>665</v>
      </c>
      <c r="M40" s="46">
        <f t="shared" si="4"/>
        <v>133.266533066132</v>
      </c>
      <c r="N40" s="28">
        <v>337</v>
      </c>
      <c r="O40" s="46">
        <f t="shared" si="5"/>
        <v>126.217228464419</v>
      </c>
      <c r="P40" s="28">
        <v>315</v>
      </c>
      <c r="Q40" s="54">
        <f t="shared" si="6"/>
        <v>135.775862068966</v>
      </c>
      <c r="R40" s="25">
        <f t="shared" si="7"/>
        <v>652</v>
      </c>
      <c r="S40" s="46">
        <f t="shared" si="8"/>
        <v>130.661322645291</v>
      </c>
      <c r="T40" s="28">
        <v>317</v>
      </c>
      <c r="U40" s="46">
        <f t="shared" si="9"/>
        <v>118.7265917603</v>
      </c>
      <c r="V40" s="28">
        <v>275</v>
      </c>
      <c r="W40" s="54">
        <f t="shared" si="10"/>
        <v>118.534482758621</v>
      </c>
      <c r="X40" s="25">
        <f t="shared" si="11"/>
        <v>592</v>
      </c>
      <c r="Y40" s="46">
        <f t="shared" si="12"/>
        <v>118.637274549098</v>
      </c>
      <c r="Z40" s="25">
        <v>317</v>
      </c>
      <c r="AA40" s="46">
        <f t="shared" si="13"/>
        <v>118.7265917603</v>
      </c>
      <c r="AB40" s="25">
        <v>270</v>
      </c>
      <c r="AC40" s="54">
        <f t="shared" si="14"/>
        <v>116.379310344828</v>
      </c>
      <c r="AD40" s="25">
        <f t="shared" si="15"/>
        <v>587</v>
      </c>
      <c r="AE40" s="46">
        <f t="shared" si="16"/>
        <v>117.635270541082</v>
      </c>
    </row>
    <row r="41" ht="20.1" customHeight="1" spans="1:31">
      <c r="A41" s="27">
        <v>26</v>
      </c>
      <c r="B41" s="22" t="str">
        <f>'[1]9_FARMASI'!B34</f>
        <v>SUELA</v>
      </c>
      <c r="C41" s="23">
        <v>5203081</v>
      </c>
      <c r="D41" s="22" t="str">
        <f>'[1]9_FARMASI'!C34</f>
        <v>Suela</v>
      </c>
      <c r="E41" s="24">
        <f>'[1]40_KESGA'!D36</f>
        <v>369</v>
      </c>
      <c r="F41" s="24">
        <f>'[1]40_KESGA'!E36</f>
        <v>369</v>
      </c>
      <c r="G41" s="25">
        <f t="shared" si="0"/>
        <v>738</v>
      </c>
      <c r="H41" s="28">
        <v>386</v>
      </c>
      <c r="I41" s="46">
        <f t="shared" si="1"/>
        <v>104.607046070461</v>
      </c>
      <c r="J41" s="28">
        <v>387</v>
      </c>
      <c r="K41" s="46">
        <f t="shared" si="2"/>
        <v>104.878048780488</v>
      </c>
      <c r="L41" s="25">
        <f t="shared" si="3"/>
        <v>773</v>
      </c>
      <c r="M41" s="46">
        <f t="shared" si="4"/>
        <v>104.742547425474</v>
      </c>
      <c r="N41" s="28">
        <v>386</v>
      </c>
      <c r="O41" s="46">
        <f t="shared" si="5"/>
        <v>104.607046070461</v>
      </c>
      <c r="P41" s="28">
        <v>387</v>
      </c>
      <c r="Q41" s="54">
        <f t="shared" si="6"/>
        <v>104.878048780488</v>
      </c>
      <c r="R41" s="25">
        <f t="shared" si="7"/>
        <v>773</v>
      </c>
      <c r="S41" s="46">
        <f t="shared" si="8"/>
        <v>104.742547425474</v>
      </c>
      <c r="T41" s="28">
        <v>382</v>
      </c>
      <c r="U41" s="46">
        <f t="shared" si="9"/>
        <v>103.523035230352</v>
      </c>
      <c r="V41" s="28">
        <v>378</v>
      </c>
      <c r="W41" s="54">
        <f t="shared" si="10"/>
        <v>102.439024390244</v>
      </c>
      <c r="X41" s="25">
        <f t="shared" si="11"/>
        <v>760</v>
      </c>
      <c r="Y41" s="46">
        <f t="shared" si="12"/>
        <v>102.981029810298</v>
      </c>
      <c r="Z41" s="25">
        <v>382</v>
      </c>
      <c r="AA41" s="46">
        <f t="shared" si="13"/>
        <v>103.523035230352</v>
      </c>
      <c r="AB41" s="25">
        <v>378</v>
      </c>
      <c r="AC41" s="54">
        <f t="shared" si="14"/>
        <v>102.439024390244</v>
      </c>
      <c r="AD41" s="25">
        <f t="shared" si="15"/>
        <v>760</v>
      </c>
      <c r="AE41" s="46">
        <f t="shared" si="16"/>
        <v>102.981029810298</v>
      </c>
    </row>
    <row r="42" ht="20.1" customHeight="1" spans="1:31">
      <c r="A42" s="27">
        <v>27</v>
      </c>
      <c r="B42" s="22" t="str">
        <f>'[1]9_FARMASI'!B35</f>
        <v>AIKMEL</v>
      </c>
      <c r="C42" s="23">
        <v>5203090</v>
      </c>
      <c r="D42" s="22" t="str">
        <f>'[1]9_FARMASI'!C35</f>
        <v>Aikmel</v>
      </c>
      <c r="E42" s="24">
        <f>'[1]40_KESGA'!D37</f>
        <v>260</v>
      </c>
      <c r="F42" s="24">
        <f>'[1]40_KESGA'!E37</f>
        <v>251</v>
      </c>
      <c r="G42" s="25">
        <f t="shared" si="0"/>
        <v>511</v>
      </c>
      <c r="H42" s="28">
        <v>328</v>
      </c>
      <c r="I42" s="46">
        <f t="shared" si="1"/>
        <v>126.153846153846</v>
      </c>
      <c r="J42" s="28">
        <v>286</v>
      </c>
      <c r="K42" s="46">
        <f t="shared" si="2"/>
        <v>113.94422310757</v>
      </c>
      <c r="L42" s="25">
        <f t="shared" si="3"/>
        <v>614</v>
      </c>
      <c r="M42" s="46">
        <f t="shared" si="4"/>
        <v>120.156555772994</v>
      </c>
      <c r="N42" s="28">
        <v>328</v>
      </c>
      <c r="O42" s="46">
        <f t="shared" si="5"/>
        <v>126.153846153846</v>
      </c>
      <c r="P42" s="28">
        <v>287</v>
      </c>
      <c r="Q42" s="54">
        <f t="shared" si="6"/>
        <v>114.342629482072</v>
      </c>
      <c r="R42" s="25">
        <f t="shared" si="7"/>
        <v>615</v>
      </c>
      <c r="S42" s="46">
        <f t="shared" si="8"/>
        <v>120.352250489237</v>
      </c>
      <c r="T42" s="28">
        <v>288</v>
      </c>
      <c r="U42" s="46">
        <f t="shared" si="9"/>
        <v>110.769230769231</v>
      </c>
      <c r="V42" s="28">
        <v>276</v>
      </c>
      <c r="W42" s="54">
        <f t="shared" si="10"/>
        <v>109.96015936255</v>
      </c>
      <c r="X42" s="25">
        <f t="shared" si="11"/>
        <v>564</v>
      </c>
      <c r="Y42" s="46">
        <f t="shared" si="12"/>
        <v>110.371819960861</v>
      </c>
      <c r="Z42" s="25">
        <v>286</v>
      </c>
      <c r="AA42" s="46">
        <f t="shared" si="13"/>
        <v>110</v>
      </c>
      <c r="AB42" s="25">
        <v>280</v>
      </c>
      <c r="AC42" s="54">
        <f t="shared" si="14"/>
        <v>111.553784860558</v>
      </c>
      <c r="AD42" s="25">
        <f t="shared" si="15"/>
        <v>566</v>
      </c>
      <c r="AE42" s="46">
        <f t="shared" si="16"/>
        <v>110.763209393346</v>
      </c>
    </row>
    <row r="43" ht="20.1" customHeight="1" spans="1:31">
      <c r="A43" s="27">
        <v>28</v>
      </c>
      <c r="B43" s="22">
        <f>'[1]9_FARMASI'!B36</f>
        <v>0</v>
      </c>
      <c r="C43" s="29"/>
      <c r="D43" s="22" t="str">
        <f>'[1]9_FARMASI'!C36</f>
        <v>Aikmel Utara</v>
      </c>
      <c r="E43" s="24">
        <f>'[1]40_KESGA'!D38</f>
        <v>179</v>
      </c>
      <c r="F43" s="24">
        <f>'[1]40_KESGA'!E38</f>
        <v>181</v>
      </c>
      <c r="G43" s="25">
        <f t="shared" si="0"/>
        <v>360</v>
      </c>
      <c r="H43" s="28">
        <v>212</v>
      </c>
      <c r="I43" s="46">
        <f t="shared" si="1"/>
        <v>118.435754189944</v>
      </c>
      <c r="J43" s="28">
        <v>243</v>
      </c>
      <c r="K43" s="46">
        <f t="shared" si="2"/>
        <v>134.254143646409</v>
      </c>
      <c r="L43" s="25">
        <f t="shared" si="3"/>
        <v>455</v>
      </c>
      <c r="M43" s="46">
        <f t="shared" si="4"/>
        <v>126.388888888889</v>
      </c>
      <c r="N43" s="28">
        <v>212</v>
      </c>
      <c r="O43" s="46">
        <f t="shared" si="5"/>
        <v>118.435754189944</v>
      </c>
      <c r="P43" s="28">
        <v>243</v>
      </c>
      <c r="Q43" s="54">
        <f t="shared" si="6"/>
        <v>134.254143646409</v>
      </c>
      <c r="R43" s="25">
        <f t="shared" si="7"/>
        <v>455</v>
      </c>
      <c r="S43" s="46">
        <f t="shared" si="8"/>
        <v>126.388888888889</v>
      </c>
      <c r="T43" s="28">
        <v>230</v>
      </c>
      <c r="U43" s="46">
        <f t="shared" si="9"/>
        <v>128.491620111732</v>
      </c>
      <c r="V43" s="28">
        <v>252</v>
      </c>
      <c r="W43" s="54">
        <f t="shared" si="10"/>
        <v>139.226519337017</v>
      </c>
      <c r="X43" s="25">
        <f t="shared" si="11"/>
        <v>482</v>
      </c>
      <c r="Y43" s="46">
        <f t="shared" si="12"/>
        <v>133.888888888889</v>
      </c>
      <c r="Z43" s="25">
        <v>230</v>
      </c>
      <c r="AA43" s="46">
        <f t="shared" si="13"/>
        <v>128.491620111732</v>
      </c>
      <c r="AB43" s="25">
        <v>253</v>
      </c>
      <c r="AC43" s="54">
        <f t="shared" si="14"/>
        <v>139.779005524862</v>
      </c>
      <c r="AD43" s="25">
        <f t="shared" si="15"/>
        <v>483</v>
      </c>
      <c r="AE43" s="46">
        <f t="shared" si="16"/>
        <v>134.166666666667</v>
      </c>
    </row>
    <row r="44" ht="20.1" customHeight="1" spans="1:31">
      <c r="A44" s="27">
        <v>29</v>
      </c>
      <c r="B44" s="22" t="str">
        <f>'[1]9_FARMASI'!B37</f>
        <v>WANASABA</v>
      </c>
      <c r="C44" s="23">
        <v>5203091</v>
      </c>
      <c r="D44" s="22" t="str">
        <f>'[1]9_FARMASI'!C37</f>
        <v>Wanasaba</v>
      </c>
      <c r="E44" s="24">
        <f>'[1]40_KESGA'!D39</f>
        <v>424</v>
      </c>
      <c r="F44" s="24">
        <f>'[1]40_KESGA'!E39</f>
        <v>427</v>
      </c>
      <c r="G44" s="25">
        <f t="shared" si="0"/>
        <v>851</v>
      </c>
      <c r="H44" s="28">
        <v>437</v>
      </c>
      <c r="I44" s="46">
        <f t="shared" si="1"/>
        <v>103.066037735849</v>
      </c>
      <c r="J44" s="28">
        <v>465</v>
      </c>
      <c r="K44" s="46">
        <f t="shared" si="2"/>
        <v>108.899297423888</v>
      </c>
      <c r="L44" s="25">
        <f t="shared" si="3"/>
        <v>902</v>
      </c>
      <c r="M44" s="46">
        <f t="shared" si="4"/>
        <v>105.99294947121</v>
      </c>
      <c r="N44" s="28">
        <v>431</v>
      </c>
      <c r="O44" s="46">
        <f t="shared" si="5"/>
        <v>101.650943396226</v>
      </c>
      <c r="P44" s="28">
        <v>471</v>
      </c>
      <c r="Q44" s="54">
        <f t="shared" si="6"/>
        <v>110.304449648712</v>
      </c>
      <c r="R44" s="25">
        <f t="shared" si="7"/>
        <v>902</v>
      </c>
      <c r="S44" s="46">
        <f t="shared" si="8"/>
        <v>105.99294947121</v>
      </c>
      <c r="T44" s="28">
        <v>411</v>
      </c>
      <c r="U44" s="46">
        <f t="shared" si="9"/>
        <v>96.9339622641509</v>
      </c>
      <c r="V44" s="28">
        <v>413</v>
      </c>
      <c r="W44" s="54">
        <f t="shared" si="10"/>
        <v>96.7213114754098</v>
      </c>
      <c r="X44" s="25">
        <f t="shared" si="11"/>
        <v>824</v>
      </c>
      <c r="Y44" s="46">
        <f t="shared" si="12"/>
        <v>96.8272620446534</v>
      </c>
      <c r="Z44" s="25">
        <v>410</v>
      </c>
      <c r="AA44" s="46">
        <f t="shared" si="13"/>
        <v>96.6981132075472</v>
      </c>
      <c r="AB44" s="25">
        <v>413</v>
      </c>
      <c r="AC44" s="54">
        <f t="shared" si="14"/>
        <v>96.7213114754098</v>
      </c>
      <c r="AD44" s="25">
        <f t="shared" si="15"/>
        <v>823</v>
      </c>
      <c r="AE44" s="46">
        <f t="shared" si="16"/>
        <v>96.7097532314924</v>
      </c>
    </row>
    <row r="45" ht="20.1" customHeight="1" spans="1:31">
      <c r="A45" s="27">
        <v>30</v>
      </c>
      <c r="B45" s="22">
        <f>'[1]9_FARMASI'!B38</f>
        <v>0</v>
      </c>
      <c r="C45" s="29"/>
      <c r="D45" s="22" t="str">
        <f>'[1]9_FARMASI'!C38</f>
        <v>Karang Baru</v>
      </c>
      <c r="E45" s="24">
        <f>'[1]40_KESGA'!D40</f>
        <v>157</v>
      </c>
      <c r="F45" s="24">
        <f>'[1]40_KESGA'!E40</f>
        <v>163</v>
      </c>
      <c r="G45" s="25">
        <f t="shared" si="0"/>
        <v>320</v>
      </c>
      <c r="H45" s="28">
        <v>158</v>
      </c>
      <c r="I45" s="46">
        <f t="shared" si="1"/>
        <v>100.636942675159</v>
      </c>
      <c r="J45" s="28">
        <v>137</v>
      </c>
      <c r="K45" s="46">
        <f t="shared" si="2"/>
        <v>84.0490797546012</v>
      </c>
      <c r="L45" s="25">
        <f t="shared" si="3"/>
        <v>295</v>
      </c>
      <c r="M45" s="46">
        <f t="shared" si="4"/>
        <v>92.1875</v>
      </c>
      <c r="N45" s="28">
        <v>158</v>
      </c>
      <c r="O45" s="46">
        <f t="shared" si="5"/>
        <v>100.636942675159</v>
      </c>
      <c r="P45" s="28">
        <v>137</v>
      </c>
      <c r="Q45" s="54">
        <f t="shared" si="6"/>
        <v>84.0490797546012</v>
      </c>
      <c r="R45" s="25">
        <f t="shared" si="7"/>
        <v>295</v>
      </c>
      <c r="S45" s="46">
        <f t="shared" si="8"/>
        <v>92.1875</v>
      </c>
      <c r="T45" s="28">
        <v>169</v>
      </c>
      <c r="U45" s="46">
        <f t="shared" si="9"/>
        <v>107.643312101911</v>
      </c>
      <c r="V45" s="28">
        <v>168</v>
      </c>
      <c r="W45" s="54">
        <f t="shared" si="10"/>
        <v>103.067484662577</v>
      </c>
      <c r="X45" s="25">
        <f t="shared" si="11"/>
        <v>337</v>
      </c>
      <c r="Y45" s="46">
        <f t="shared" si="12"/>
        <v>105.3125</v>
      </c>
      <c r="Z45" s="25">
        <v>190</v>
      </c>
      <c r="AA45" s="46">
        <f t="shared" si="13"/>
        <v>121.019108280255</v>
      </c>
      <c r="AB45" s="25">
        <v>189</v>
      </c>
      <c r="AC45" s="54">
        <f t="shared" si="14"/>
        <v>115.950920245399</v>
      </c>
      <c r="AD45" s="25">
        <f t="shared" si="15"/>
        <v>379</v>
      </c>
      <c r="AE45" s="46">
        <f t="shared" si="16"/>
        <v>118.4375</v>
      </c>
    </row>
    <row r="46" ht="20.1" customHeight="1" spans="1:31">
      <c r="A46" s="27">
        <v>31</v>
      </c>
      <c r="B46" s="22" t="str">
        <f>'[1]9_FARMASI'!B39</f>
        <v>SEMBALUN</v>
      </c>
      <c r="C46" s="23">
        <v>5203092</v>
      </c>
      <c r="D46" s="22" t="str">
        <f>'[1]9_FARMASI'!C39</f>
        <v>Sembalun</v>
      </c>
      <c r="E46" s="24">
        <f>'[1]40_KESGA'!D41</f>
        <v>200</v>
      </c>
      <c r="F46" s="24">
        <f>'[1]40_KESGA'!E41</f>
        <v>182</v>
      </c>
      <c r="G46" s="25">
        <f t="shared" si="0"/>
        <v>382</v>
      </c>
      <c r="H46" s="28">
        <v>194</v>
      </c>
      <c r="I46" s="46">
        <f t="shared" si="1"/>
        <v>97</v>
      </c>
      <c r="J46" s="28">
        <v>182</v>
      </c>
      <c r="K46" s="46">
        <f t="shared" si="2"/>
        <v>100</v>
      </c>
      <c r="L46" s="25">
        <f t="shared" si="3"/>
        <v>376</v>
      </c>
      <c r="M46" s="46">
        <f t="shared" si="4"/>
        <v>98.4293193717278</v>
      </c>
      <c r="N46" s="28">
        <v>194</v>
      </c>
      <c r="O46" s="46">
        <f t="shared" si="5"/>
        <v>97</v>
      </c>
      <c r="P46" s="28">
        <v>182</v>
      </c>
      <c r="Q46" s="54">
        <f t="shared" si="6"/>
        <v>100</v>
      </c>
      <c r="R46" s="25">
        <f t="shared" si="7"/>
        <v>376</v>
      </c>
      <c r="S46" s="46">
        <f t="shared" si="8"/>
        <v>98.4293193717278</v>
      </c>
      <c r="T46" s="28">
        <v>213</v>
      </c>
      <c r="U46" s="46">
        <f t="shared" si="9"/>
        <v>106.5</v>
      </c>
      <c r="V46" s="28">
        <v>175</v>
      </c>
      <c r="W46" s="54">
        <f t="shared" si="10"/>
        <v>96.1538461538462</v>
      </c>
      <c r="X46" s="25">
        <f t="shared" si="11"/>
        <v>388</v>
      </c>
      <c r="Y46" s="46">
        <f t="shared" si="12"/>
        <v>101.570680628272</v>
      </c>
      <c r="Z46" s="25">
        <v>213</v>
      </c>
      <c r="AA46" s="46">
        <f t="shared" si="13"/>
        <v>106.5</v>
      </c>
      <c r="AB46" s="25">
        <v>175</v>
      </c>
      <c r="AC46" s="54">
        <f t="shared" si="14"/>
        <v>96.1538461538462</v>
      </c>
      <c r="AD46" s="25">
        <f t="shared" si="15"/>
        <v>388</v>
      </c>
      <c r="AE46" s="46">
        <f t="shared" si="16"/>
        <v>101.570680628272</v>
      </c>
    </row>
    <row r="47" ht="20.1" customHeight="1" spans="1:31">
      <c r="A47" s="27">
        <v>32</v>
      </c>
      <c r="B47" s="22" t="str">
        <f>'[1]9_FARMASI'!B40</f>
        <v>SAMBELIA</v>
      </c>
      <c r="C47" s="23">
        <v>5203100</v>
      </c>
      <c r="D47" s="22" t="str">
        <f>'[1]9_FARMASI'!C40</f>
        <v>Sambelia</v>
      </c>
      <c r="E47" s="24">
        <f>'[1]40_KESGA'!D42</f>
        <v>208</v>
      </c>
      <c r="F47" s="24">
        <f>'[1]40_KESGA'!E42</f>
        <v>191</v>
      </c>
      <c r="G47" s="25">
        <f t="shared" si="0"/>
        <v>399</v>
      </c>
      <c r="H47" s="28">
        <v>279</v>
      </c>
      <c r="I47" s="46">
        <f t="shared" si="1"/>
        <v>134.134615384615</v>
      </c>
      <c r="J47" s="28">
        <v>226</v>
      </c>
      <c r="K47" s="46">
        <f t="shared" si="2"/>
        <v>118.324607329843</v>
      </c>
      <c r="L47" s="25">
        <f t="shared" si="3"/>
        <v>505</v>
      </c>
      <c r="M47" s="46">
        <f t="shared" si="4"/>
        <v>126.5664160401</v>
      </c>
      <c r="N47" s="28">
        <v>278</v>
      </c>
      <c r="O47" s="46">
        <f t="shared" si="5"/>
        <v>133.653846153846</v>
      </c>
      <c r="P47" s="28">
        <v>223</v>
      </c>
      <c r="Q47" s="54">
        <f t="shared" si="6"/>
        <v>116.753926701571</v>
      </c>
      <c r="R47" s="25">
        <f t="shared" si="7"/>
        <v>501</v>
      </c>
      <c r="S47" s="46">
        <f t="shared" si="8"/>
        <v>125.563909774436</v>
      </c>
      <c r="T47" s="28">
        <v>243</v>
      </c>
      <c r="U47" s="46">
        <f t="shared" si="9"/>
        <v>116.826923076923</v>
      </c>
      <c r="V47" s="28">
        <v>207</v>
      </c>
      <c r="W47" s="54">
        <f t="shared" si="10"/>
        <v>108.376963350785</v>
      </c>
      <c r="X47" s="25">
        <f t="shared" si="11"/>
        <v>450</v>
      </c>
      <c r="Y47" s="46">
        <f t="shared" si="12"/>
        <v>112.781954887218</v>
      </c>
      <c r="Z47" s="25">
        <v>243</v>
      </c>
      <c r="AA47" s="46">
        <f t="shared" si="13"/>
        <v>116.826923076923</v>
      </c>
      <c r="AB47" s="25">
        <v>206</v>
      </c>
      <c r="AC47" s="54">
        <f t="shared" si="14"/>
        <v>107.853403141361</v>
      </c>
      <c r="AD47" s="25">
        <f t="shared" si="15"/>
        <v>449</v>
      </c>
      <c r="AE47" s="46">
        <f t="shared" si="16"/>
        <v>112.531328320802</v>
      </c>
    </row>
    <row r="48" ht="20.1" customHeight="1" spans="1:31">
      <c r="A48" s="27">
        <v>33</v>
      </c>
      <c r="B48" s="22">
        <f>'[1]9_FARMASI'!B41</f>
        <v>0</v>
      </c>
      <c r="C48" s="29"/>
      <c r="D48" s="22" t="str">
        <f>'[1]9_FARMASI'!C41</f>
        <v>Belanting</v>
      </c>
      <c r="E48" s="24">
        <f>'[1]40_KESGA'!D43</f>
        <v>120</v>
      </c>
      <c r="F48" s="24">
        <f>'[1]40_KESGA'!E43</f>
        <v>103</v>
      </c>
      <c r="G48" s="25">
        <f t="shared" si="0"/>
        <v>223</v>
      </c>
      <c r="H48" s="28">
        <v>127</v>
      </c>
      <c r="I48" s="46">
        <f t="shared" si="1"/>
        <v>105.833333333333</v>
      </c>
      <c r="J48" s="28">
        <v>120</v>
      </c>
      <c r="K48" s="46">
        <f t="shared" si="2"/>
        <v>116.504854368932</v>
      </c>
      <c r="L48" s="25">
        <f t="shared" si="3"/>
        <v>247</v>
      </c>
      <c r="M48" s="46">
        <f t="shared" si="4"/>
        <v>110.762331838565</v>
      </c>
      <c r="N48" s="28">
        <v>127</v>
      </c>
      <c r="O48" s="46">
        <f t="shared" si="5"/>
        <v>105.833333333333</v>
      </c>
      <c r="P48" s="28">
        <v>120</v>
      </c>
      <c r="Q48" s="54">
        <f t="shared" si="6"/>
        <v>116.504854368932</v>
      </c>
      <c r="R48" s="25">
        <f t="shared" si="7"/>
        <v>247</v>
      </c>
      <c r="S48" s="46">
        <f t="shared" si="8"/>
        <v>110.762331838565</v>
      </c>
      <c r="T48" s="28">
        <v>132</v>
      </c>
      <c r="U48" s="46">
        <f t="shared" si="9"/>
        <v>110</v>
      </c>
      <c r="V48" s="28">
        <v>125</v>
      </c>
      <c r="W48" s="54">
        <f t="shared" si="10"/>
        <v>121.359223300971</v>
      </c>
      <c r="X48" s="25">
        <f t="shared" si="11"/>
        <v>257</v>
      </c>
      <c r="Y48" s="46">
        <f t="shared" si="12"/>
        <v>115.2466367713</v>
      </c>
      <c r="Z48" s="25">
        <v>132</v>
      </c>
      <c r="AA48" s="46">
        <f t="shared" si="13"/>
        <v>110</v>
      </c>
      <c r="AB48" s="25">
        <v>125</v>
      </c>
      <c r="AC48" s="54">
        <f t="shared" si="14"/>
        <v>121.359223300971</v>
      </c>
      <c r="AD48" s="25">
        <f t="shared" si="15"/>
        <v>257</v>
      </c>
      <c r="AE48" s="46">
        <f t="shared" si="16"/>
        <v>115.2466367713</v>
      </c>
    </row>
    <row r="49" ht="20.1" customHeight="1" spans="1:31">
      <c r="A49" s="27">
        <v>34</v>
      </c>
      <c r="B49" s="22" t="str">
        <f>'[1]9_FARMASI'!B42</f>
        <v>LENEK</v>
      </c>
      <c r="C49" s="23">
        <v>5203093</v>
      </c>
      <c r="D49" s="22" t="str">
        <f>'[1]9_FARMASI'!C42</f>
        <v>Kalijaga</v>
      </c>
      <c r="E49" s="24">
        <f>'[1]40_KESGA'!D44</f>
        <v>278</v>
      </c>
      <c r="F49" s="24">
        <f>'[1]40_KESGA'!E44</f>
        <v>295</v>
      </c>
      <c r="G49" s="25">
        <f t="shared" si="0"/>
        <v>573</v>
      </c>
      <c r="H49" s="28">
        <v>305</v>
      </c>
      <c r="I49" s="46">
        <f t="shared" si="1"/>
        <v>109.712230215827</v>
      </c>
      <c r="J49" s="28">
        <v>298</v>
      </c>
      <c r="K49" s="46">
        <f t="shared" si="2"/>
        <v>101.016949152542</v>
      </c>
      <c r="L49" s="25">
        <f t="shared" si="3"/>
        <v>603</v>
      </c>
      <c r="M49" s="46">
        <f t="shared" si="4"/>
        <v>105.235602094241</v>
      </c>
      <c r="N49" s="28">
        <v>305</v>
      </c>
      <c r="O49" s="46">
        <f t="shared" si="5"/>
        <v>109.712230215827</v>
      </c>
      <c r="P49" s="28">
        <v>298</v>
      </c>
      <c r="Q49" s="54">
        <f t="shared" si="6"/>
        <v>101.016949152542</v>
      </c>
      <c r="R49" s="25">
        <f t="shared" si="7"/>
        <v>603</v>
      </c>
      <c r="S49" s="46">
        <f t="shared" si="8"/>
        <v>105.235602094241</v>
      </c>
      <c r="T49" s="28">
        <v>302</v>
      </c>
      <c r="U49" s="46">
        <f t="shared" si="9"/>
        <v>108.63309352518</v>
      </c>
      <c r="V49" s="28">
        <v>314</v>
      </c>
      <c r="W49" s="54">
        <f t="shared" si="10"/>
        <v>106.440677966102</v>
      </c>
      <c r="X49" s="25">
        <f t="shared" si="11"/>
        <v>616</v>
      </c>
      <c r="Y49" s="46">
        <f t="shared" si="12"/>
        <v>107.504363001745</v>
      </c>
      <c r="Z49" s="25">
        <v>302</v>
      </c>
      <c r="AA49" s="46">
        <f t="shared" si="13"/>
        <v>108.63309352518</v>
      </c>
      <c r="AB49" s="25">
        <v>314</v>
      </c>
      <c r="AC49" s="54">
        <f t="shared" si="14"/>
        <v>106.440677966102</v>
      </c>
      <c r="AD49" s="25">
        <f t="shared" si="15"/>
        <v>616</v>
      </c>
      <c r="AE49" s="46">
        <f t="shared" si="16"/>
        <v>107.504363001745</v>
      </c>
    </row>
    <row r="50" ht="20.1" customHeight="1" spans="1:31">
      <c r="A50" s="27">
        <v>35</v>
      </c>
      <c r="B50" s="22">
        <f>'[1]9_FARMASI'!B43</f>
        <v>0</v>
      </c>
      <c r="C50" s="22"/>
      <c r="D50" s="22" t="str">
        <f>'[1]9_FARMASI'!C43</f>
        <v>Lenek</v>
      </c>
      <c r="E50" s="24">
        <f>'[1]40_KESGA'!D45</f>
        <v>232</v>
      </c>
      <c r="F50" s="24">
        <f>'[1]40_KESGA'!E45</f>
        <v>213</v>
      </c>
      <c r="G50" s="25">
        <f t="shared" si="0"/>
        <v>445</v>
      </c>
      <c r="H50" s="28">
        <v>237</v>
      </c>
      <c r="I50" s="46">
        <f t="shared" si="1"/>
        <v>102.155172413793</v>
      </c>
      <c r="J50" s="28">
        <v>227</v>
      </c>
      <c r="K50" s="46">
        <f t="shared" si="2"/>
        <v>106.572769953052</v>
      </c>
      <c r="L50" s="25">
        <f t="shared" si="3"/>
        <v>464</v>
      </c>
      <c r="M50" s="46">
        <f t="shared" si="4"/>
        <v>104.269662921348</v>
      </c>
      <c r="N50" s="28">
        <v>237</v>
      </c>
      <c r="O50" s="46">
        <f t="shared" si="5"/>
        <v>102.155172413793</v>
      </c>
      <c r="P50" s="28">
        <v>227</v>
      </c>
      <c r="Q50" s="54">
        <f t="shared" si="6"/>
        <v>106.572769953052</v>
      </c>
      <c r="R50" s="25">
        <f t="shared" si="7"/>
        <v>464</v>
      </c>
      <c r="S50" s="46">
        <f t="shared" si="8"/>
        <v>104.269662921348</v>
      </c>
      <c r="T50" s="28">
        <v>265</v>
      </c>
      <c r="U50" s="46">
        <f t="shared" si="9"/>
        <v>114.224137931034</v>
      </c>
      <c r="V50" s="28">
        <v>263</v>
      </c>
      <c r="W50" s="54">
        <f t="shared" si="10"/>
        <v>123.474178403756</v>
      </c>
      <c r="X50" s="25">
        <f t="shared" si="11"/>
        <v>528</v>
      </c>
      <c r="Y50" s="46">
        <f t="shared" si="12"/>
        <v>118.651685393258</v>
      </c>
      <c r="Z50" s="25">
        <v>265</v>
      </c>
      <c r="AA50" s="46">
        <f t="shared" si="13"/>
        <v>114.224137931034</v>
      </c>
      <c r="AB50" s="25">
        <v>263</v>
      </c>
      <c r="AC50" s="54">
        <f t="shared" si="14"/>
        <v>123.474178403756</v>
      </c>
      <c r="AD50" s="25">
        <f t="shared" si="15"/>
        <v>528</v>
      </c>
      <c r="AE50" s="46">
        <f t="shared" si="16"/>
        <v>118.651685393258</v>
      </c>
    </row>
    <row r="51" ht="20.1" customHeight="1" spans="1:31">
      <c r="A51" s="29"/>
      <c r="B51" s="29"/>
      <c r="C51" s="29"/>
      <c r="D51" s="29"/>
      <c r="E51" s="25"/>
      <c r="F51" s="25"/>
      <c r="G51" s="25"/>
      <c r="H51" s="25"/>
      <c r="I51" s="47"/>
      <c r="J51" s="48"/>
      <c r="K51" s="47"/>
      <c r="L51" s="25"/>
      <c r="M51" s="47"/>
      <c r="N51" s="48"/>
      <c r="O51" s="47"/>
      <c r="P51" s="48"/>
      <c r="Q51" s="55"/>
      <c r="R51" s="25"/>
      <c r="S51" s="47"/>
      <c r="T51" s="48"/>
      <c r="U51" s="47"/>
      <c r="V51" s="48"/>
      <c r="W51" s="55"/>
      <c r="X51" s="25"/>
      <c r="Y51" s="47"/>
      <c r="Z51" s="48"/>
      <c r="AA51" s="47"/>
      <c r="AB51" s="48"/>
      <c r="AC51" s="55"/>
      <c r="AD51" s="25"/>
      <c r="AE51" s="47"/>
    </row>
    <row r="52" ht="20.1" customHeight="1" spans="1:31">
      <c r="A52" s="30" t="s">
        <v>21</v>
      </c>
      <c r="B52" s="30"/>
      <c r="C52" s="30"/>
      <c r="D52" s="30"/>
      <c r="E52" s="31">
        <f t="shared" ref="E52:H52" si="17">SUM(E16:E51)</f>
        <v>11380</v>
      </c>
      <c r="F52" s="31">
        <f t="shared" si="17"/>
        <v>11108</v>
      </c>
      <c r="G52" s="31">
        <f t="shared" si="17"/>
        <v>22488</v>
      </c>
      <c r="H52" s="31">
        <f t="shared" si="17"/>
        <v>12148</v>
      </c>
      <c r="I52" s="49">
        <f>H52/E52*100</f>
        <v>106.748681898067</v>
      </c>
      <c r="J52" s="31">
        <f t="shared" ref="J52:N52" si="18">SUM(J16:J51)</f>
        <v>11651</v>
      </c>
      <c r="K52" s="49">
        <f>J52/F52*100</f>
        <v>104.888368743248</v>
      </c>
      <c r="L52" s="31">
        <f t="shared" si="18"/>
        <v>23799</v>
      </c>
      <c r="M52" s="49">
        <f>L52/G52*100</f>
        <v>105.82977588047</v>
      </c>
      <c r="N52" s="31">
        <f t="shared" si="18"/>
        <v>12126</v>
      </c>
      <c r="O52" s="49">
        <f>N52/E52*100</f>
        <v>106.555360281195</v>
      </c>
      <c r="P52" s="31">
        <f t="shared" ref="P52:T52" si="19">SUM(P16:P51)</f>
        <v>11642</v>
      </c>
      <c r="Q52" s="56">
        <f>P52/F52*100</f>
        <v>104.807346056896</v>
      </c>
      <c r="R52" s="31">
        <f t="shared" si="19"/>
        <v>23768</v>
      </c>
      <c r="S52" s="49">
        <f>R52/G52*100</f>
        <v>105.691924581999</v>
      </c>
      <c r="T52" s="31">
        <f t="shared" si="19"/>
        <v>12095</v>
      </c>
      <c r="U52" s="49">
        <f>T52/E52*100</f>
        <v>106.28295254833</v>
      </c>
      <c r="V52" s="31">
        <f t="shared" ref="V52:Z52" si="20">SUM(V16:V51)</f>
        <v>11691</v>
      </c>
      <c r="W52" s="56">
        <f>V52/F52*100</f>
        <v>105.24846957148</v>
      </c>
      <c r="X52" s="31">
        <f t="shared" si="20"/>
        <v>23786</v>
      </c>
      <c r="Y52" s="49">
        <f>X52/G52*100</f>
        <v>105.771967271434</v>
      </c>
      <c r="Z52" s="31">
        <f t="shared" si="20"/>
        <v>12092</v>
      </c>
      <c r="AA52" s="49">
        <f>Z52/E52*100</f>
        <v>106.256590509666</v>
      </c>
      <c r="AB52" s="31">
        <f>SUM(AB16:AB51)</f>
        <v>11675</v>
      </c>
      <c r="AC52" s="49">
        <f>AB52/F52*100</f>
        <v>105.104429240187</v>
      </c>
      <c r="AD52" s="31">
        <f>SUM(AD16:AD51)</f>
        <v>23767</v>
      </c>
      <c r="AE52" s="49">
        <f>AD52/G52*100</f>
        <v>105.68747776592</v>
      </c>
    </row>
    <row r="53" spans="1:6">
      <c r="A53" s="32"/>
      <c r="B53" s="32"/>
      <c r="C53" s="32"/>
      <c r="D53" s="32"/>
      <c r="E53" s="32"/>
      <c r="F53" s="32"/>
    </row>
    <row r="54" ht="14.5" spans="1:3">
      <c r="A54" s="33" t="s">
        <v>22</v>
      </c>
      <c r="B54" s="33"/>
      <c r="C54" s="33"/>
    </row>
    <row r="55" ht="14.5" spans="1:3">
      <c r="A55" s="33" t="s">
        <v>23</v>
      </c>
      <c r="B55" s="33"/>
      <c r="C55" s="33"/>
    </row>
    <row r="56" ht="14.5" spans="1:3">
      <c r="A56" s="33"/>
      <c r="B56" s="34" t="s">
        <v>24</v>
      </c>
      <c r="C56" s="34"/>
    </row>
    <row r="57" spans="2:3">
      <c r="B57" s="33" t="s">
        <v>25</v>
      </c>
      <c r="C57" s="33"/>
    </row>
  </sheetData>
  <mergeCells count="21">
    <mergeCell ref="B7:G7"/>
    <mergeCell ref="B8:G8"/>
    <mergeCell ref="B9:G9"/>
    <mergeCell ref="N11:S11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11:A14"/>
    <mergeCell ref="B11:B14"/>
    <mergeCell ref="C11:C14"/>
    <mergeCell ref="D11:D14"/>
    <mergeCell ref="E11:G13"/>
  </mergeCells>
  <printOptions horizontalCentered="1"/>
  <pageMargins left="0.75" right="0.66" top="1.15" bottom="0.9" header="0" footer="0"/>
  <pageSetup paperSize="9" scale="4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2024-08-06T07:02:42Z</dcterms:created>
  <dcterms:modified xsi:type="dcterms:W3CDTF">2024-08-06T07:09:38Z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F5A3F04EB913483198C96EA0ABF98FC1_11</vt:lpwstr>
  </property>
  <property fmtid="{D5CDD505-2E9C-101B-9397-08002B2CF9AE}" pid="3" name="KSOProductBuildVer">
    <vt:lpwstr>1033-12.2.0.17119</vt:lpwstr>
  </property>
</Properties>
</file>