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510"/>
  </bookViews>
  <sheets>
    <sheet name="37_KESGA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<sst xmlns="http://schemas.openxmlformats.org/spreadsheetml/2006/main" count="46" uniqueCount="21">
  <si>
    <t>TABEL 37</t>
  </si>
  <si>
    <t xml:space="preserve"> </t>
  </si>
  <si>
    <t>BAYI BERAT BADAN LAHIR RENDAH (BBLR) DAN PREMATUR MENURUT JENIS KELAMIN, KECAMATAN, DAN PUSKESMAS</t>
  </si>
  <si>
    <t>CAKUPAN BAYI BBLR DI KECAMATAN</t>
  </si>
  <si>
    <t>KABUPATEN/KOTA LOMBOK TIMUR</t>
  </si>
  <si>
    <t>TAHUN 2023</t>
  </si>
  <si>
    <t>NO</t>
  </si>
  <si>
    <t>KECAMATAN</t>
  </si>
  <si>
    <t>KODE KECAMATAN</t>
  </si>
  <si>
    <t>PUSKESMAS</t>
  </si>
  <si>
    <t>JUMLAH LAHIR HIDUP</t>
  </si>
  <si>
    <t xml:space="preserve">BAYI BARU LAHIR DITIMBANG </t>
  </si>
  <si>
    <t xml:space="preserve"> BAYI BBLR</t>
  </si>
  <si>
    <t>PREMATUR</t>
  </si>
  <si>
    <t>L</t>
  </si>
  <si>
    <t>P</t>
  </si>
  <si>
    <t>L + P</t>
  </si>
  <si>
    <t>JUMLAH</t>
  </si>
  <si>
    <t>%</t>
  </si>
  <si>
    <t>JUMLAH (KAB/KOTA)</t>
  </si>
  <si>
    <t>Sumber: DIKES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</si>
</sst>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"/>
    <numFmt numFmtId="179" formatCode="#,##0.0_);\(#,##0.0\)"/>
  </numFmts>
  <fonts count="29">
    <font>
      <sz val="11"/>
      <color theme="1"/>
      <name val="Calibri"/>
      <charset val="134"/>
      <scheme val="minor"/>
    </font>
    <font>
      <sz val="13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b/>
      <sz val="10"/>
      <name val="Arial"/>
      <charset val="134"/>
    </font>
    <font>
      <b/>
      <sz val="11"/>
      <name val="Arial"/>
      <charset val="134"/>
    </font>
    <font>
      <b/>
      <i/>
      <sz val="9"/>
      <name val="Arial"/>
      <charset val="134"/>
    </font>
    <font>
      <sz val="12"/>
      <color theme="1"/>
      <name val="Arial"/>
      <charset val="134"/>
    </font>
    <font>
      <sz val="10"/>
      <name val="Arial"/>
      <charset val="134"/>
    </font>
    <font>
      <b/>
      <sz val="13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1" applyNumberFormat="0" applyAlignment="0" applyProtection="0">
      <alignment vertical="center"/>
    </xf>
    <xf numFmtId="0" fontId="19" fillId="4" borderId="22" applyNumberFormat="0" applyAlignment="0" applyProtection="0">
      <alignment vertical="center"/>
    </xf>
    <xf numFmtId="0" fontId="20" fillId="4" borderId="21" applyNumberFormat="0" applyAlignment="0" applyProtection="0">
      <alignment vertical="center"/>
    </xf>
    <xf numFmtId="0" fontId="21" fillId="5" borderId="23" applyNumberFormat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" fillId="0" borderId="0"/>
    <xf numFmtId="41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51" applyFont="1" applyAlignment="1">
      <alignment vertical="center"/>
    </xf>
    <xf numFmtId="0" fontId="2" fillId="0" borderId="0" xfId="51" applyFont="1" applyAlignment="1">
      <alignment vertical="center"/>
    </xf>
    <xf numFmtId="0" fontId="3" fillId="0" borderId="0" xfId="51" applyFont="1" applyAlignment="1">
      <alignment horizontal="left" vertical="center"/>
    </xf>
    <xf numFmtId="0" fontId="3" fillId="0" borderId="0" xfId="51" applyFont="1" applyAlignment="1">
      <alignment horizontal="center" vertical="center"/>
    </xf>
    <xf numFmtId="0" fontId="3" fillId="0" borderId="0" xfId="51" applyFont="1" applyAlignment="1">
      <alignment vertical="center"/>
    </xf>
    <xf numFmtId="0" fontId="3" fillId="0" borderId="0" xfId="51" applyFont="1" applyAlignment="1">
      <alignment horizontal="right" vertical="center"/>
    </xf>
    <xf numFmtId="0" fontId="2" fillId="0" borderId="1" xfId="51" applyFont="1" applyBorder="1" applyAlignment="1">
      <alignment vertical="center"/>
    </xf>
    <xf numFmtId="0" fontId="3" fillId="0" borderId="2" xfId="51" applyFont="1" applyBorder="1" applyAlignment="1">
      <alignment horizontal="center" vertical="center"/>
    </xf>
    <xf numFmtId="0" fontId="3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0" fontId="4" fillId="0" borderId="0" xfId="51" applyFont="1"/>
    <xf numFmtId="0" fontId="4" fillId="0" borderId="4" xfId="51" applyFont="1" applyBorder="1"/>
    <xf numFmtId="0" fontId="3" fillId="0" borderId="5" xfId="51" applyFont="1" applyBorder="1" applyAlignment="1">
      <alignment horizontal="center" vertical="center" wrapText="1"/>
    </xf>
    <xf numFmtId="0" fontId="4" fillId="0" borderId="5" xfId="51" applyFont="1" applyBorder="1"/>
    <xf numFmtId="0" fontId="4" fillId="0" borderId="6" xfId="51" applyFont="1" applyBorder="1"/>
    <xf numFmtId="0" fontId="4" fillId="0" borderId="7" xfId="51" applyFont="1" applyBorder="1"/>
    <xf numFmtId="0" fontId="3" fillId="0" borderId="8" xfId="51" applyFont="1" applyBorder="1" applyAlignment="1">
      <alignment horizontal="center" vertical="center" wrapText="1"/>
    </xf>
    <xf numFmtId="0" fontId="3" fillId="0" borderId="9" xfId="51" applyFont="1" applyBorder="1" applyAlignment="1">
      <alignment horizontal="center" vertical="center"/>
    </xf>
    <xf numFmtId="0" fontId="3" fillId="0" borderId="9" xfId="51" applyFont="1" applyBorder="1" applyAlignment="1">
      <alignment horizontal="center" vertical="center" wrapText="1"/>
    </xf>
    <xf numFmtId="0" fontId="3" fillId="0" borderId="10" xfId="51" applyFont="1" applyBorder="1" applyAlignment="1">
      <alignment horizontal="center" vertical="center"/>
    </xf>
    <xf numFmtId="0" fontId="3" fillId="0" borderId="8" xfId="51" applyFont="1" applyBorder="1" applyAlignment="1">
      <alignment horizontal="center" vertical="center"/>
    </xf>
    <xf numFmtId="0" fontId="5" fillId="0" borderId="10" xfId="51" applyFont="1" applyBorder="1" applyAlignment="1">
      <alignment horizontal="center" vertical="center" wrapText="1"/>
    </xf>
    <xf numFmtId="0" fontId="6" fillId="0" borderId="10" xfId="51" applyFont="1" applyBorder="1" applyAlignment="1">
      <alignment horizontal="center" vertical="center"/>
    </xf>
    <xf numFmtId="0" fontId="2" fillId="0" borderId="11" xfId="49" applyFont="1" applyBorder="1" applyAlignment="1">
      <alignment horizontal="center" vertical="center"/>
    </xf>
    <xf numFmtId="0" fontId="2" fillId="0" borderId="2" xfId="49" applyFont="1" applyBorder="1" applyAlignment="1">
      <alignment horizontal="left" vertical="center"/>
    </xf>
    <xf numFmtId="0" fontId="7" fillId="0" borderId="0" xfId="0" applyFont="1" applyFill="1" applyAlignment="1">
      <alignment vertical="center" wrapText="1"/>
    </xf>
    <xf numFmtId="37" fontId="2" fillId="0" borderId="2" xfId="50" applyNumberFormat="1" applyFont="1" applyBorder="1" applyAlignment="1">
      <alignment vertical="center"/>
    </xf>
    <xf numFmtId="3" fontId="2" fillId="0" borderId="2" xfId="52" applyNumberFormat="1" applyFont="1" applyBorder="1" applyAlignment="1">
      <alignment vertical="center"/>
    </xf>
    <xf numFmtId="0" fontId="2" fillId="0" borderId="2" xfId="49" applyFont="1" applyBorder="1" applyAlignment="1">
      <alignment horizontal="center" vertical="center"/>
    </xf>
    <xf numFmtId="0" fontId="2" fillId="0" borderId="2" xfId="49" applyFont="1" applyBorder="1" applyAlignment="1">
      <alignment vertical="center"/>
    </xf>
    <xf numFmtId="3" fontId="2" fillId="0" borderId="2" xfId="50" applyNumberFormat="1" applyFont="1" applyBorder="1" applyAlignment="1">
      <alignment vertical="center"/>
    </xf>
    <xf numFmtId="0" fontId="2" fillId="0" borderId="2" xfId="51" applyFont="1" applyBorder="1" applyAlignment="1">
      <alignment horizontal="center" vertical="center"/>
    </xf>
    <xf numFmtId="0" fontId="2" fillId="0" borderId="3" xfId="51" applyFont="1" applyBorder="1" applyAlignment="1">
      <alignment vertical="center"/>
    </xf>
    <xf numFmtId="0" fontId="3" fillId="0" borderId="12" xfId="51" applyFont="1" applyBorder="1" applyAlignment="1">
      <alignment vertical="center"/>
    </xf>
    <xf numFmtId="0" fontId="3" fillId="0" borderId="13" xfId="51" applyFont="1" applyBorder="1" applyAlignment="1">
      <alignment vertical="center"/>
    </xf>
    <xf numFmtId="0" fontId="3" fillId="0" borderId="13" xfId="51" applyFont="1" applyBorder="1" applyAlignment="1">
      <alignment vertical="center"/>
    </xf>
    <xf numFmtId="0" fontId="3" fillId="0" borderId="14" xfId="51" applyFont="1" applyBorder="1" applyAlignment="1">
      <alignment vertical="center"/>
    </xf>
    <xf numFmtId="37" fontId="3" fillId="0" borderId="15" xfId="50" applyNumberFormat="1" applyFont="1" applyBorder="1" applyAlignment="1">
      <alignment vertical="center"/>
    </xf>
    <xf numFmtId="0" fontId="2" fillId="0" borderId="16" xfId="51" applyFont="1" applyBorder="1" applyAlignment="1">
      <alignment horizontal="center" vertical="center"/>
    </xf>
    <xf numFmtId="0" fontId="8" fillId="0" borderId="0" xfId="51" applyFont="1" applyAlignment="1">
      <alignment vertical="center"/>
    </xf>
    <xf numFmtId="0" fontId="3" fillId="0" borderId="0" xfId="49" applyFont="1" applyAlignment="1">
      <alignment horizontal="right" vertical="center"/>
    </xf>
    <xf numFmtId="0" fontId="3" fillId="0" borderId="0" xfId="49" applyFont="1" applyAlignment="1">
      <alignment horizontal="left" vertical="center"/>
    </xf>
    <xf numFmtId="0" fontId="3" fillId="0" borderId="0" xfId="51" applyFont="1" applyAlignment="1">
      <alignment horizontal="centerContinuous" vertical="center"/>
    </xf>
    <xf numFmtId="0" fontId="3" fillId="0" borderId="6" xfId="51" applyFont="1" applyBorder="1" applyAlignment="1">
      <alignment horizontal="center" vertical="center" wrapText="1"/>
    </xf>
    <xf numFmtId="0" fontId="3" fillId="0" borderId="7" xfId="51" applyFont="1" applyBorder="1" applyAlignment="1">
      <alignment horizontal="center" vertical="center" wrapText="1"/>
    </xf>
    <xf numFmtId="0" fontId="3" fillId="0" borderId="17" xfId="51" applyFont="1" applyBorder="1" applyAlignment="1">
      <alignment horizontal="center" vertical="center" wrapText="1"/>
    </xf>
    <xf numFmtId="0" fontId="3" fillId="0" borderId="10" xfId="51" applyFont="1" applyBorder="1" applyAlignment="1">
      <alignment horizontal="center" vertical="center" wrapText="1"/>
    </xf>
    <xf numFmtId="178" fontId="2" fillId="0" borderId="2" xfId="50" applyNumberFormat="1" applyFont="1" applyBorder="1" applyAlignment="1">
      <alignment vertical="center"/>
    </xf>
    <xf numFmtId="179" fontId="2" fillId="0" borderId="2" xfId="50" applyNumberFormat="1" applyFont="1" applyBorder="1" applyAlignment="1">
      <alignment vertical="center"/>
    </xf>
    <xf numFmtId="178" fontId="3" fillId="0" borderId="15" xfId="50" applyNumberFormat="1" applyFont="1" applyBorder="1" applyAlignment="1">
      <alignment vertical="center"/>
    </xf>
    <xf numFmtId="179" fontId="3" fillId="0" borderId="15" xfId="50" applyNumberFormat="1" applyFont="1" applyBorder="1" applyAlignment="1">
      <alignment vertical="center"/>
    </xf>
    <xf numFmtId="37" fontId="2" fillId="0" borderId="0" xfId="51" applyNumberFormat="1" applyFont="1" applyAlignment="1">
      <alignment vertical="center"/>
    </xf>
    <xf numFmtId="0" fontId="9" fillId="0" borderId="0" xfId="51" applyFont="1" applyAlignment="1">
      <alignment vertical="center"/>
    </xf>
    <xf numFmtId="0" fontId="9" fillId="0" borderId="0" xfId="51" applyFont="1" applyAlignment="1">
      <alignment horizontal="centerContinuous" vertical="center"/>
    </xf>
    <xf numFmtId="178" fontId="2" fillId="0" borderId="4" xfId="50" applyNumberFormat="1" applyFont="1" applyBorder="1" applyAlignment="1">
      <alignment vertical="center"/>
    </xf>
    <xf numFmtId="3" fontId="2" fillId="0" borderId="2" xfId="50" applyNumberFormat="1" applyFont="1" applyFill="1" applyBorder="1" applyAlignment="1">
      <alignment vertical="center"/>
    </xf>
    <xf numFmtId="178" fontId="2" fillId="0" borderId="2" xfId="50" applyNumberFormat="1" applyFont="1" applyFill="1" applyBorder="1" applyAlignment="1">
      <alignment vertical="center"/>
    </xf>
    <xf numFmtId="178" fontId="2" fillId="0" borderId="4" xfId="50" applyNumberFormat="1" applyFont="1" applyFill="1" applyBorder="1" applyAlignment="1">
      <alignment vertical="center"/>
    </xf>
    <xf numFmtId="37" fontId="2" fillId="0" borderId="2" xfId="50" applyNumberFormat="1" applyFont="1" applyFill="1" applyBorder="1" applyAlignment="1">
      <alignment vertical="center"/>
    </xf>
    <xf numFmtId="178" fontId="3" fillId="0" borderId="14" xfId="50" applyNumberFormat="1" applyFont="1" applyBorder="1" applyAlignment="1">
      <alignment vertical="center"/>
    </xf>
    <xf numFmtId="37" fontId="3" fillId="0" borderId="15" xfId="50" applyNumberFormat="1" applyFont="1" applyFill="1" applyBorder="1" applyAlignment="1">
      <alignment vertical="center"/>
    </xf>
    <xf numFmtId="178" fontId="3" fillId="0" borderId="15" xfId="50" applyNumberFormat="1" applyFont="1" applyFill="1" applyBorder="1" applyAlignment="1">
      <alignment vertical="center"/>
    </xf>
    <xf numFmtId="0" fontId="2" fillId="0" borderId="0" xfId="51" applyFont="1" applyAlignment="1">
      <alignment horizontal="center" vertical="center"/>
    </xf>
    <xf numFmtId="0" fontId="3" fillId="0" borderId="0" xfId="51" applyFont="1" applyAlignment="1" quotePrefix="1">
      <alignment horizontal="left" vertical="center"/>
    </xf>
  </cellXfs>
  <cellStyles count="53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  <cellStyle name="Comma [0] 2 4" xfId="50"/>
    <cellStyle name="Normal 5" xfId="51"/>
    <cellStyle name="Comma 2 4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PROPEL2024\PROFIL\LAMPIRAN-PROFIL-DIKES_2023%20FI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_BPS"/>
      <sheetName val="2_BPS"/>
      <sheetName val="3_BPS"/>
      <sheetName val="4_YANPRIMER_RUJUKAN_FARMASI"/>
      <sheetName val="5_YANPRIMER_RUJUKAN"/>
      <sheetName val="6_YANKES_RUJUKAN"/>
      <sheetName val="7_YANKES RUJUKAN"/>
      <sheetName val="8_YANKES RUJUKAN"/>
      <sheetName val="9_FARMASI"/>
      <sheetName val="10_FARMASI"/>
      <sheetName val="11_FARMASI"/>
      <sheetName val="12_PROMKES"/>
      <sheetName val="13_SDMK"/>
      <sheetName val="14_SDMK"/>
      <sheetName val="15_SDMK"/>
      <sheetName val="16_SDMK"/>
      <sheetName val="17_SDMK"/>
      <sheetName val="18_SDMK"/>
      <sheetName val="19_JKN"/>
      <sheetName val="20_SUBBAG PROGRAM"/>
      <sheetName val="21_KESGA"/>
      <sheetName val="22_KESGA"/>
      <sheetName val="23_KESGA"/>
      <sheetName val="24_KESGA"/>
      <sheetName val="25_IMUN"/>
      <sheetName val="26_IMUN"/>
      <sheetName val="27_IMUN"/>
      <sheetName val="28_GIZI-KESGA"/>
      <sheetName val="29_KESGA"/>
      <sheetName val="30_KESGA"/>
      <sheetName val="31_KESGA"/>
      <sheetName val="32_KESGA"/>
      <sheetName val="33_KESGA"/>
      <sheetName val="34_KESGA"/>
      <sheetName val="35_KESGA"/>
      <sheetName val="36_KESGA"/>
      <sheetName val="37_KESGA"/>
      <sheetName val="37_KESGA (2)"/>
      <sheetName val="38_KESGA"/>
      <sheetName val="39_KESGA_GIZI"/>
      <sheetName val="40_KESGA"/>
      <sheetName val="41_IMUN"/>
      <sheetName val="42_IMUN"/>
      <sheetName val="43_IMUN"/>
      <sheetName val="44_IMUN"/>
      <sheetName val="45_GIZI"/>
      <sheetName val="46_KESGA"/>
      <sheetName val="47_GIZI"/>
      <sheetName val="48_GIZI"/>
      <sheetName val="49_KESGA"/>
      <sheetName val="50_YANPRIMER"/>
      <sheetName val="51_YANKESPRIMER"/>
      <sheetName val="52_PTM"/>
      <sheetName val="53_KESGA"/>
      <sheetName val="54_KESGA"/>
      <sheetName val="55_KESGA"/>
      <sheetName val="56_TB"/>
      <sheetName val="57_TB"/>
      <sheetName val="58_PNEUMONIA"/>
      <sheetName val="59_HIV"/>
      <sheetName val="60_HIV"/>
      <sheetName val="61_DIARE"/>
      <sheetName val="62_HEPATITIS"/>
      <sheetName val="63_HEPATITIS"/>
      <sheetName val="64_KUSTA"/>
      <sheetName val="65_KUSTA"/>
      <sheetName val="66_KUSTA"/>
      <sheetName val="67_KUSTA"/>
      <sheetName val="68_SURV"/>
      <sheetName val="69_P2_SURV"/>
      <sheetName val="70_SURV"/>
      <sheetName val="71_SURV"/>
      <sheetName val="72_DBD"/>
      <sheetName val="73_MALARIA"/>
      <sheetName val="74_FILARIA"/>
      <sheetName val="75_PTM"/>
      <sheetName val="76_PTM"/>
      <sheetName val="77_PTM"/>
      <sheetName val="78_PTM"/>
      <sheetName val="79_KESLING"/>
      <sheetName val="80_KESLING"/>
      <sheetName val="81_KESLING"/>
      <sheetName val="82_KESLING"/>
      <sheetName val="83_KESLING"/>
      <sheetName val="84_SURV"/>
      <sheetName val="85_SURV"/>
      <sheetName val="86_IMUN"/>
      <sheetName val="87_IMUN"/>
    </sheetNames>
    <sheetDataSet>
      <sheetData sheetId="0"/>
      <sheetData sheetId="1">
        <row r="5">
          <cell r="E5" t="str">
            <v>KABUPATEN/KOTA</v>
          </cell>
          <cell r="F5" t="str">
            <v>LOMBOK TIMUR</v>
          </cell>
        </row>
        <row r="6">
          <cell r="E6" t="str">
            <v>TAHUN</v>
          </cell>
          <cell r="F6">
            <v>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KERUAK</v>
          </cell>
          <cell r="C9" t="str">
            <v>Keruak</v>
          </cell>
        </row>
        <row r="10">
          <cell r="B10" t="str">
            <v>JEROWARU</v>
          </cell>
          <cell r="C10" t="str">
            <v>Sukaraja</v>
          </cell>
        </row>
        <row r="11">
          <cell r="C11" t="str">
            <v>Jerowaru</v>
          </cell>
        </row>
        <row r="12">
          <cell r="B12" t="str">
            <v>SAKRA</v>
          </cell>
          <cell r="C12" t="str">
            <v>Sakra</v>
          </cell>
        </row>
        <row r="13">
          <cell r="B13" t="str">
            <v>SAKRA BARAT</v>
          </cell>
          <cell r="C13" t="str">
            <v>Rensing</v>
          </cell>
        </row>
        <row r="14">
          <cell r="B14" t="str">
            <v>SAKRA TIMUR</v>
          </cell>
          <cell r="C14" t="str">
            <v>Lepak</v>
          </cell>
        </row>
        <row r="15">
          <cell r="B15" t="str">
            <v>TERARA</v>
          </cell>
          <cell r="C15" t="str">
            <v>Terara</v>
          </cell>
        </row>
        <row r="16">
          <cell r="C16" t="str">
            <v>Rarang</v>
          </cell>
        </row>
        <row r="17">
          <cell r="B17" t="str">
            <v>MONTONG GADING</v>
          </cell>
          <cell r="C17" t="str">
            <v>Montong betok</v>
          </cell>
        </row>
        <row r="18">
          <cell r="B18" t="str">
            <v>SIKUR</v>
          </cell>
          <cell r="C18" t="str">
            <v>Sikur</v>
          </cell>
        </row>
        <row r="19">
          <cell r="C19" t="str">
            <v>Kotaraja</v>
          </cell>
        </row>
        <row r="20">
          <cell r="B20" t="str">
            <v>MASBAGIK</v>
          </cell>
          <cell r="C20" t="str">
            <v>Masbagik</v>
          </cell>
        </row>
        <row r="21">
          <cell r="C21" t="str">
            <v>Ld. nangka</v>
          </cell>
        </row>
        <row r="22">
          <cell r="C22" t="str">
            <v>Masbagik baru</v>
          </cell>
        </row>
        <row r="23">
          <cell r="B23" t="str">
            <v>PRINGGASELA</v>
          </cell>
          <cell r="C23" t="str">
            <v>Pengadangan</v>
          </cell>
        </row>
        <row r="24">
          <cell r="C24" t="str">
            <v>Pringgasela </v>
          </cell>
        </row>
        <row r="25">
          <cell r="B25" t="str">
            <v>SUKAMULIA</v>
          </cell>
          <cell r="C25" t="str">
            <v>Dasan Lekong</v>
          </cell>
        </row>
        <row r="26">
          <cell r="B26" t="str">
            <v>SURALAGA</v>
          </cell>
          <cell r="C26" t="str">
            <v>Kerongkong</v>
          </cell>
        </row>
        <row r="27">
          <cell r="C27" t="str">
            <v>Suralaga</v>
          </cell>
        </row>
        <row r="28">
          <cell r="B28" t="str">
            <v>SELONG</v>
          </cell>
          <cell r="C28" t="str">
            <v>Denggen</v>
          </cell>
        </row>
        <row r="29">
          <cell r="C29" t="str">
            <v>Selong</v>
          </cell>
        </row>
        <row r="30">
          <cell r="B30" t="str">
            <v>LABUHAN HAJI</v>
          </cell>
          <cell r="C30" t="str">
            <v>Lb. haji</v>
          </cell>
        </row>
        <row r="31">
          <cell r="C31" t="str">
            <v>Korleko</v>
          </cell>
        </row>
        <row r="32">
          <cell r="B32" t="str">
            <v>PRINGGABAYA</v>
          </cell>
          <cell r="C32" t="str">
            <v>Batuyang</v>
          </cell>
        </row>
        <row r="33">
          <cell r="C33" t="str">
            <v>Lb. lombok</v>
          </cell>
        </row>
        <row r="34">
          <cell r="B34" t="str">
            <v>SUELA</v>
          </cell>
          <cell r="C34" t="str">
            <v>Suela</v>
          </cell>
        </row>
        <row r="35">
          <cell r="B35" t="str">
            <v>AIKMEL</v>
          </cell>
          <cell r="C35" t="str">
            <v>Aikmel</v>
          </cell>
        </row>
        <row r="36">
          <cell r="C36" t="str">
            <v>Aikmel Utara</v>
          </cell>
        </row>
        <row r="37">
          <cell r="B37" t="str">
            <v>WANASABA</v>
          </cell>
          <cell r="C37" t="str">
            <v>Wanasaba</v>
          </cell>
        </row>
        <row r="38">
          <cell r="C38" t="str">
            <v>Karang Baru</v>
          </cell>
        </row>
        <row r="39">
          <cell r="B39" t="str">
            <v>SEMBALUN</v>
          </cell>
          <cell r="C39" t="str">
            <v>Sembalun</v>
          </cell>
        </row>
        <row r="40">
          <cell r="B40" t="str">
            <v>SAMBELIA</v>
          </cell>
          <cell r="C40" t="str">
            <v>Sambelia</v>
          </cell>
        </row>
        <row r="41">
          <cell r="C41" t="str">
            <v>Belanting</v>
          </cell>
        </row>
        <row r="42">
          <cell r="B42" t="str">
            <v>LENEK</v>
          </cell>
          <cell r="C42" t="str">
            <v>Kalijaga</v>
          </cell>
        </row>
        <row r="43">
          <cell r="C43" t="str">
            <v>Lenek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2">
          <cell r="D12">
            <v>522</v>
          </cell>
        </row>
        <row r="12">
          <cell r="G12">
            <v>471</v>
          </cell>
        </row>
        <row r="13">
          <cell r="D13">
            <v>170</v>
          </cell>
        </row>
        <row r="13">
          <cell r="G13">
            <v>178</v>
          </cell>
        </row>
        <row r="14">
          <cell r="D14">
            <v>403</v>
          </cell>
        </row>
        <row r="14">
          <cell r="G14">
            <v>439</v>
          </cell>
        </row>
        <row r="15">
          <cell r="D15">
            <v>578</v>
          </cell>
        </row>
        <row r="15">
          <cell r="G15">
            <v>543</v>
          </cell>
        </row>
        <row r="16">
          <cell r="D16">
            <v>524</v>
          </cell>
        </row>
        <row r="16">
          <cell r="G16">
            <v>449</v>
          </cell>
        </row>
        <row r="17">
          <cell r="D17">
            <v>505</v>
          </cell>
        </row>
        <row r="17">
          <cell r="G17">
            <v>443</v>
          </cell>
        </row>
        <row r="18">
          <cell r="D18">
            <v>356</v>
          </cell>
        </row>
        <row r="18">
          <cell r="G18">
            <v>352</v>
          </cell>
        </row>
        <row r="19">
          <cell r="D19">
            <v>317</v>
          </cell>
        </row>
        <row r="19">
          <cell r="G19">
            <v>273</v>
          </cell>
        </row>
        <row r="20">
          <cell r="D20">
            <v>372</v>
          </cell>
        </row>
        <row r="20">
          <cell r="G20">
            <v>357</v>
          </cell>
        </row>
        <row r="21">
          <cell r="D21">
            <v>308</v>
          </cell>
        </row>
        <row r="21">
          <cell r="G21">
            <v>274</v>
          </cell>
        </row>
        <row r="22">
          <cell r="D22">
            <v>367</v>
          </cell>
        </row>
        <row r="22">
          <cell r="G22">
            <v>325</v>
          </cell>
        </row>
        <row r="23">
          <cell r="D23">
            <v>241</v>
          </cell>
        </row>
        <row r="23">
          <cell r="G23">
            <v>255</v>
          </cell>
        </row>
        <row r="24">
          <cell r="D24">
            <v>459</v>
          </cell>
        </row>
        <row r="24">
          <cell r="G24">
            <v>387</v>
          </cell>
        </row>
        <row r="25">
          <cell r="D25">
            <v>214</v>
          </cell>
        </row>
        <row r="25">
          <cell r="G25">
            <v>215</v>
          </cell>
        </row>
        <row r="26">
          <cell r="D26">
            <v>216</v>
          </cell>
        </row>
        <row r="26">
          <cell r="G26">
            <v>213</v>
          </cell>
        </row>
        <row r="27">
          <cell r="D27">
            <v>298</v>
          </cell>
        </row>
        <row r="27">
          <cell r="G27">
            <v>314</v>
          </cell>
        </row>
        <row r="28">
          <cell r="D28">
            <v>341</v>
          </cell>
        </row>
        <row r="28">
          <cell r="G28">
            <v>280</v>
          </cell>
        </row>
        <row r="29">
          <cell r="D29">
            <v>295</v>
          </cell>
        </row>
        <row r="29">
          <cell r="G29">
            <v>245</v>
          </cell>
        </row>
        <row r="30">
          <cell r="D30">
            <v>275</v>
          </cell>
        </row>
        <row r="30">
          <cell r="G30">
            <v>252</v>
          </cell>
        </row>
        <row r="31">
          <cell r="D31">
            <v>499</v>
          </cell>
        </row>
        <row r="31">
          <cell r="G31">
            <v>471</v>
          </cell>
        </row>
        <row r="32">
          <cell r="D32">
            <v>425</v>
          </cell>
        </row>
        <row r="32">
          <cell r="G32">
            <v>407</v>
          </cell>
        </row>
        <row r="33">
          <cell r="D33">
            <v>303</v>
          </cell>
        </row>
        <row r="33">
          <cell r="G33">
            <v>321</v>
          </cell>
        </row>
        <row r="34">
          <cell r="D34">
            <v>211</v>
          </cell>
        </row>
        <row r="34">
          <cell r="G34">
            <v>205</v>
          </cell>
        </row>
        <row r="35">
          <cell r="D35">
            <v>682</v>
          </cell>
        </row>
        <row r="35">
          <cell r="G35">
            <v>621</v>
          </cell>
        </row>
        <row r="36">
          <cell r="D36">
            <v>325</v>
          </cell>
        </row>
        <row r="36">
          <cell r="G36">
            <v>269</v>
          </cell>
        </row>
        <row r="37">
          <cell r="D37">
            <v>390</v>
          </cell>
        </row>
        <row r="37">
          <cell r="G37">
            <v>359</v>
          </cell>
        </row>
        <row r="38">
          <cell r="D38">
            <v>280</v>
          </cell>
        </row>
        <row r="38">
          <cell r="G38">
            <v>291</v>
          </cell>
        </row>
        <row r="39">
          <cell r="D39">
            <v>218</v>
          </cell>
        </row>
        <row r="39">
          <cell r="G39">
            <v>204</v>
          </cell>
        </row>
        <row r="40">
          <cell r="D40">
            <v>457</v>
          </cell>
        </row>
        <row r="40">
          <cell r="G40">
            <v>389</v>
          </cell>
        </row>
        <row r="41">
          <cell r="D41">
            <v>200</v>
          </cell>
        </row>
        <row r="41">
          <cell r="G41">
            <v>194</v>
          </cell>
        </row>
        <row r="42">
          <cell r="D42">
            <v>250</v>
          </cell>
        </row>
        <row r="42">
          <cell r="G42">
            <v>211</v>
          </cell>
        </row>
        <row r="43">
          <cell r="D43">
            <v>210</v>
          </cell>
        </row>
        <row r="43">
          <cell r="G43">
            <v>176</v>
          </cell>
        </row>
        <row r="44">
          <cell r="D44">
            <v>106</v>
          </cell>
        </row>
        <row r="44">
          <cell r="G44">
            <v>120</v>
          </cell>
        </row>
        <row r="45">
          <cell r="D45">
            <v>310</v>
          </cell>
        </row>
        <row r="45">
          <cell r="G45">
            <v>328</v>
          </cell>
        </row>
        <row r="46">
          <cell r="D46">
            <v>239</v>
          </cell>
        </row>
        <row r="46">
          <cell r="G46">
            <v>199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/>
  </sheetPr>
  <dimension ref="A1:Y55"/>
  <sheetViews>
    <sheetView tabSelected="1" topLeftCell="A6" workbookViewId="0">
      <pane xSplit="4" ySplit="9" topLeftCell="E15" activePane="bottomRight" state="frozen"/>
      <selection/>
      <selection pane="topRight"/>
      <selection pane="bottomLeft"/>
      <selection pane="bottomRight" activeCell="B8" sqref="B8"/>
    </sheetView>
  </sheetViews>
  <sheetFormatPr defaultColWidth="9.21818181818182" defaultRowHeight="15.5"/>
  <cols>
    <col min="1" max="1" width="5.55454545454545" style="2" customWidth="1"/>
    <col min="2" max="4" width="21.5545454545455" style="2" customWidth="1"/>
    <col min="5" max="7" width="9.55454545454545" style="2" customWidth="1"/>
    <col min="8" max="8" width="11.4454545454545" style="2" customWidth="1"/>
    <col min="9" max="9" width="9.55454545454545" style="2" customWidth="1"/>
    <col min="10" max="10" width="11.4454545454545" style="2" customWidth="1"/>
    <col min="11" max="11" width="9.55454545454545" style="2" customWidth="1"/>
    <col min="12" max="12" width="11.7818181818182" style="2" customWidth="1"/>
    <col min="13" max="13" width="9.55454545454545" style="2" customWidth="1"/>
    <col min="14" max="14" width="11.4454545454545" style="2" customWidth="1"/>
    <col min="15" max="15" width="9.55454545454545" style="2" customWidth="1"/>
    <col min="16" max="16" width="11.4454545454545" style="2" customWidth="1"/>
    <col min="17" max="17" width="9.55454545454545" style="2" customWidth="1"/>
    <col min="18" max="18" width="11.4454545454545" style="2" customWidth="1"/>
    <col min="19" max="19" width="9.55454545454545" style="2" customWidth="1"/>
    <col min="20" max="20" width="11.4454545454545" style="2" hidden="1" customWidth="1"/>
    <col min="21" max="21" width="9.55454545454545" style="2" hidden="1" customWidth="1"/>
    <col min="22" max="22" width="11.4454545454545" style="2" hidden="1" customWidth="1"/>
    <col min="23" max="23" width="9.55454545454545" style="2" hidden="1" customWidth="1"/>
    <col min="24" max="24" width="11.4454545454545" style="2" hidden="1" customWidth="1"/>
    <col min="25" max="25" width="9.55454545454545" style="2" hidden="1" customWidth="1"/>
    <col min="26" max="257" width="9.21818181818182" style="2"/>
    <col min="258" max="258" width="5.55454545454545" style="2" customWidth="1"/>
    <col min="259" max="260" width="21.5545454545455" style="2" customWidth="1"/>
    <col min="261" max="275" width="9.55454545454545" style="2" customWidth="1"/>
    <col min="276" max="513" width="9.21818181818182" style="2"/>
    <col min="514" max="514" width="5.55454545454545" style="2" customWidth="1"/>
    <col min="515" max="516" width="21.5545454545455" style="2" customWidth="1"/>
    <col min="517" max="531" width="9.55454545454545" style="2" customWidth="1"/>
    <col min="532" max="769" width="9.21818181818182" style="2"/>
    <col min="770" max="770" width="5.55454545454545" style="2" customWidth="1"/>
    <col min="771" max="772" width="21.5545454545455" style="2" customWidth="1"/>
    <col min="773" max="787" width="9.55454545454545" style="2" customWidth="1"/>
    <col min="788" max="1025" width="9.21818181818182" style="2"/>
    <col min="1026" max="1026" width="5.55454545454545" style="2" customWidth="1"/>
    <col min="1027" max="1028" width="21.5545454545455" style="2" customWidth="1"/>
    <col min="1029" max="1043" width="9.55454545454545" style="2" customWidth="1"/>
    <col min="1044" max="1281" width="9.21818181818182" style="2"/>
    <col min="1282" max="1282" width="5.55454545454545" style="2" customWidth="1"/>
    <col min="1283" max="1284" width="21.5545454545455" style="2" customWidth="1"/>
    <col min="1285" max="1299" width="9.55454545454545" style="2" customWidth="1"/>
    <col min="1300" max="1537" width="9.21818181818182" style="2"/>
    <col min="1538" max="1538" width="5.55454545454545" style="2" customWidth="1"/>
    <col min="1539" max="1540" width="21.5545454545455" style="2" customWidth="1"/>
    <col min="1541" max="1555" width="9.55454545454545" style="2" customWidth="1"/>
    <col min="1556" max="1793" width="9.21818181818182" style="2"/>
    <col min="1794" max="1794" width="5.55454545454545" style="2" customWidth="1"/>
    <col min="1795" max="1796" width="21.5545454545455" style="2" customWidth="1"/>
    <col min="1797" max="1811" width="9.55454545454545" style="2" customWidth="1"/>
    <col min="1812" max="2049" width="9.21818181818182" style="2"/>
    <col min="2050" max="2050" width="5.55454545454545" style="2" customWidth="1"/>
    <col min="2051" max="2052" width="21.5545454545455" style="2" customWidth="1"/>
    <col min="2053" max="2067" width="9.55454545454545" style="2" customWidth="1"/>
    <col min="2068" max="2305" width="9.21818181818182" style="2"/>
    <col min="2306" max="2306" width="5.55454545454545" style="2" customWidth="1"/>
    <col min="2307" max="2308" width="21.5545454545455" style="2" customWidth="1"/>
    <col min="2309" max="2323" width="9.55454545454545" style="2" customWidth="1"/>
    <col min="2324" max="2561" width="9.21818181818182" style="2"/>
    <col min="2562" max="2562" width="5.55454545454545" style="2" customWidth="1"/>
    <col min="2563" max="2564" width="21.5545454545455" style="2" customWidth="1"/>
    <col min="2565" max="2579" width="9.55454545454545" style="2" customWidth="1"/>
    <col min="2580" max="2817" width="9.21818181818182" style="2"/>
    <col min="2818" max="2818" width="5.55454545454545" style="2" customWidth="1"/>
    <col min="2819" max="2820" width="21.5545454545455" style="2" customWidth="1"/>
    <col min="2821" max="2835" width="9.55454545454545" style="2" customWidth="1"/>
    <col min="2836" max="3073" width="9.21818181818182" style="2"/>
    <col min="3074" max="3074" width="5.55454545454545" style="2" customWidth="1"/>
    <col min="3075" max="3076" width="21.5545454545455" style="2" customWidth="1"/>
    <col min="3077" max="3091" width="9.55454545454545" style="2" customWidth="1"/>
    <col min="3092" max="3329" width="9.21818181818182" style="2"/>
    <col min="3330" max="3330" width="5.55454545454545" style="2" customWidth="1"/>
    <col min="3331" max="3332" width="21.5545454545455" style="2" customWidth="1"/>
    <col min="3333" max="3347" width="9.55454545454545" style="2" customWidth="1"/>
    <col min="3348" max="3585" width="9.21818181818182" style="2"/>
    <col min="3586" max="3586" width="5.55454545454545" style="2" customWidth="1"/>
    <col min="3587" max="3588" width="21.5545454545455" style="2" customWidth="1"/>
    <col min="3589" max="3603" width="9.55454545454545" style="2" customWidth="1"/>
    <col min="3604" max="3841" width="9.21818181818182" style="2"/>
    <col min="3842" max="3842" width="5.55454545454545" style="2" customWidth="1"/>
    <col min="3843" max="3844" width="21.5545454545455" style="2" customWidth="1"/>
    <col min="3845" max="3859" width="9.55454545454545" style="2" customWidth="1"/>
    <col min="3860" max="4097" width="9.21818181818182" style="2"/>
    <col min="4098" max="4098" width="5.55454545454545" style="2" customWidth="1"/>
    <col min="4099" max="4100" width="21.5545454545455" style="2" customWidth="1"/>
    <col min="4101" max="4115" width="9.55454545454545" style="2" customWidth="1"/>
    <col min="4116" max="4353" width="9.21818181818182" style="2"/>
    <col min="4354" max="4354" width="5.55454545454545" style="2" customWidth="1"/>
    <col min="4355" max="4356" width="21.5545454545455" style="2" customWidth="1"/>
    <col min="4357" max="4371" width="9.55454545454545" style="2" customWidth="1"/>
    <col min="4372" max="4609" width="9.21818181818182" style="2"/>
    <col min="4610" max="4610" width="5.55454545454545" style="2" customWidth="1"/>
    <col min="4611" max="4612" width="21.5545454545455" style="2" customWidth="1"/>
    <col min="4613" max="4627" width="9.55454545454545" style="2" customWidth="1"/>
    <col min="4628" max="4865" width="9.21818181818182" style="2"/>
    <col min="4866" max="4866" width="5.55454545454545" style="2" customWidth="1"/>
    <col min="4867" max="4868" width="21.5545454545455" style="2" customWidth="1"/>
    <col min="4869" max="4883" width="9.55454545454545" style="2" customWidth="1"/>
    <col min="4884" max="5121" width="9.21818181818182" style="2"/>
    <col min="5122" max="5122" width="5.55454545454545" style="2" customWidth="1"/>
    <col min="5123" max="5124" width="21.5545454545455" style="2" customWidth="1"/>
    <col min="5125" max="5139" width="9.55454545454545" style="2" customWidth="1"/>
    <col min="5140" max="5377" width="9.21818181818182" style="2"/>
    <col min="5378" max="5378" width="5.55454545454545" style="2" customWidth="1"/>
    <col min="5379" max="5380" width="21.5545454545455" style="2" customWidth="1"/>
    <col min="5381" max="5395" width="9.55454545454545" style="2" customWidth="1"/>
    <col min="5396" max="5633" width="9.21818181818182" style="2"/>
    <col min="5634" max="5634" width="5.55454545454545" style="2" customWidth="1"/>
    <col min="5635" max="5636" width="21.5545454545455" style="2" customWidth="1"/>
    <col min="5637" max="5651" width="9.55454545454545" style="2" customWidth="1"/>
    <col min="5652" max="5889" width="9.21818181818182" style="2"/>
    <col min="5890" max="5890" width="5.55454545454545" style="2" customWidth="1"/>
    <col min="5891" max="5892" width="21.5545454545455" style="2" customWidth="1"/>
    <col min="5893" max="5907" width="9.55454545454545" style="2" customWidth="1"/>
    <col min="5908" max="6145" width="9.21818181818182" style="2"/>
    <col min="6146" max="6146" width="5.55454545454545" style="2" customWidth="1"/>
    <col min="6147" max="6148" width="21.5545454545455" style="2" customWidth="1"/>
    <col min="6149" max="6163" width="9.55454545454545" style="2" customWidth="1"/>
    <col min="6164" max="6401" width="9.21818181818182" style="2"/>
    <col min="6402" max="6402" width="5.55454545454545" style="2" customWidth="1"/>
    <col min="6403" max="6404" width="21.5545454545455" style="2" customWidth="1"/>
    <col min="6405" max="6419" width="9.55454545454545" style="2" customWidth="1"/>
    <col min="6420" max="6657" width="9.21818181818182" style="2"/>
    <col min="6658" max="6658" width="5.55454545454545" style="2" customWidth="1"/>
    <col min="6659" max="6660" width="21.5545454545455" style="2" customWidth="1"/>
    <col min="6661" max="6675" width="9.55454545454545" style="2" customWidth="1"/>
    <col min="6676" max="6913" width="9.21818181818182" style="2"/>
    <col min="6914" max="6914" width="5.55454545454545" style="2" customWidth="1"/>
    <col min="6915" max="6916" width="21.5545454545455" style="2" customWidth="1"/>
    <col min="6917" max="6931" width="9.55454545454545" style="2" customWidth="1"/>
    <col min="6932" max="7169" width="9.21818181818182" style="2"/>
    <col min="7170" max="7170" width="5.55454545454545" style="2" customWidth="1"/>
    <col min="7171" max="7172" width="21.5545454545455" style="2" customWidth="1"/>
    <col min="7173" max="7187" width="9.55454545454545" style="2" customWidth="1"/>
    <col min="7188" max="7425" width="9.21818181818182" style="2"/>
    <col min="7426" max="7426" width="5.55454545454545" style="2" customWidth="1"/>
    <col min="7427" max="7428" width="21.5545454545455" style="2" customWidth="1"/>
    <col min="7429" max="7443" width="9.55454545454545" style="2" customWidth="1"/>
    <col min="7444" max="7681" width="9.21818181818182" style="2"/>
    <col min="7682" max="7682" width="5.55454545454545" style="2" customWidth="1"/>
    <col min="7683" max="7684" width="21.5545454545455" style="2" customWidth="1"/>
    <col min="7685" max="7699" width="9.55454545454545" style="2" customWidth="1"/>
    <col min="7700" max="7937" width="9.21818181818182" style="2"/>
    <col min="7938" max="7938" width="5.55454545454545" style="2" customWidth="1"/>
    <col min="7939" max="7940" width="21.5545454545455" style="2" customWidth="1"/>
    <col min="7941" max="7955" width="9.55454545454545" style="2" customWidth="1"/>
    <col min="7956" max="8193" width="9.21818181818182" style="2"/>
    <col min="8194" max="8194" width="5.55454545454545" style="2" customWidth="1"/>
    <col min="8195" max="8196" width="21.5545454545455" style="2" customWidth="1"/>
    <col min="8197" max="8211" width="9.55454545454545" style="2" customWidth="1"/>
    <col min="8212" max="8449" width="9.21818181818182" style="2"/>
    <col min="8450" max="8450" width="5.55454545454545" style="2" customWidth="1"/>
    <col min="8451" max="8452" width="21.5545454545455" style="2" customWidth="1"/>
    <col min="8453" max="8467" width="9.55454545454545" style="2" customWidth="1"/>
    <col min="8468" max="8705" width="9.21818181818182" style="2"/>
    <col min="8706" max="8706" width="5.55454545454545" style="2" customWidth="1"/>
    <col min="8707" max="8708" width="21.5545454545455" style="2" customWidth="1"/>
    <col min="8709" max="8723" width="9.55454545454545" style="2" customWidth="1"/>
    <col min="8724" max="8961" width="9.21818181818182" style="2"/>
    <col min="8962" max="8962" width="5.55454545454545" style="2" customWidth="1"/>
    <col min="8963" max="8964" width="21.5545454545455" style="2" customWidth="1"/>
    <col min="8965" max="8979" width="9.55454545454545" style="2" customWidth="1"/>
    <col min="8980" max="9217" width="9.21818181818182" style="2"/>
    <col min="9218" max="9218" width="5.55454545454545" style="2" customWidth="1"/>
    <col min="9219" max="9220" width="21.5545454545455" style="2" customWidth="1"/>
    <col min="9221" max="9235" width="9.55454545454545" style="2" customWidth="1"/>
    <col min="9236" max="9473" width="9.21818181818182" style="2"/>
    <col min="9474" max="9474" width="5.55454545454545" style="2" customWidth="1"/>
    <col min="9475" max="9476" width="21.5545454545455" style="2" customWidth="1"/>
    <col min="9477" max="9491" width="9.55454545454545" style="2" customWidth="1"/>
    <col min="9492" max="9729" width="9.21818181818182" style="2"/>
    <col min="9730" max="9730" width="5.55454545454545" style="2" customWidth="1"/>
    <col min="9731" max="9732" width="21.5545454545455" style="2" customWidth="1"/>
    <col min="9733" max="9747" width="9.55454545454545" style="2" customWidth="1"/>
    <col min="9748" max="9985" width="9.21818181818182" style="2"/>
    <col min="9986" max="9986" width="5.55454545454545" style="2" customWidth="1"/>
    <col min="9987" max="9988" width="21.5545454545455" style="2" customWidth="1"/>
    <col min="9989" max="10003" width="9.55454545454545" style="2" customWidth="1"/>
    <col min="10004" max="10241" width="9.21818181818182" style="2"/>
    <col min="10242" max="10242" width="5.55454545454545" style="2" customWidth="1"/>
    <col min="10243" max="10244" width="21.5545454545455" style="2" customWidth="1"/>
    <col min="10245" max="10259" width="9.55454545454545" style="2" customWidth="1"/>
    <col min="10260" max="10497" width="9.21818181818182" style="2"/>
    <col min="10498" max="10498" width="5.55454545454545" style="2" customWidth="1"/>
    <col min="10499" max="10500" width="21.5545454545455" style="2" customWidth="1"/>
    <col min="10501" max="10515" width="9.55454545454545" style="2" customWidth="1"/>
    <col min="10516" max="10753" width="9.21818181818182" style="2"/>
    <col min="10754" max="10754" width="5.55454545454545" style="2" customWidth="1"/>
    <col min="10755" max="10756" width="21.5545454545455" style="2" customWidth="1"/>
    <col min="10757" max="10771" width="9.55454545454545" style="2" customWidth="1"/>
    <col min="10772" max="11009" width="9.21818181818182" style="2"/>
    <col min="11010" max="11010" width="5.55454545454545" style="2" customWidth="1"/>
    <col min="11011" max="11012" width="21.5545454545455" style="2" customWidth="1"/>
    <col min="11013" max="11027" width="9.55454545454545" style="2" customWidth="1"/>
    <col min="11028" max="11265" width="9.21818181818182" style="2"/>
    <col min="11266" max="11266" width="5.55454545454545" style="2" customWidth="1"/>
    <col min="11267" max="11268" width="21.5545454545455" style="2" customWidth="1"/>
    <col min="11269" max="11283" width="9.55454545454545" style="2" customWidth="1"/>
    <col min="11284" max="11521" width="9.21818181818182" style="2"/>
    <col min="11522" max="11522" width="5.55454545454545" style="2" customWidth="1"/>
    <col min="11523" max="11524" width="21.5545454545455" style="2" customWidth="1"/>
    <col min="11525" max="11539" width="9.55454545454545" style="2" customWidth="1"/>
    <col min="11540" max="11777" width="9.21818181818182" style="2"/>
    <col min="11778" max="11778" width="5.55454545454545" style="2" customWidth="1"/>
    <col min="11779" max="11780" width="21.5545454545455" style="2" customWidth="1"/>
    <col min="11781" max="11795" width="9.55454545454545" style="2" customWidth="1"/>
    <col min="11796" max="12033" width="9.21818181818182" style="2"/>
    <col min="12034" max="12034" width="5.55454545454545" style="2" customWidth="1"/>
    <col min="12035" max="12036" width="21.5545454545455" style="2" customWidth="1"/>
    <col min="12037" max="12051" width="9.55454545454545" style="2" customWidth="1"/>
    <col min="12052" max="12289" width="9.21818181818182" style="2"/>
    <col min="12290" max="12290" width="5.55454545454545" style="2" customWidth="1"/>
    <col min="12291" max="12292" width="21.5545454545455" style="2" customWidth="1"/>
    <col min="12293" max="12307" width="9.55454545454545" style="2" customWidth="1"/>
    <col min="12308" max="12545" width="9.21818181818182" style="2"/>
    <col min="12546" max="12546" width="5.55454545454545" style="2" customWidth="1"/>
    <col min="12547" max="12548" width="21.5545454545455" style="2" customWidth="1"/>
    <col min="12549" max="12563" width="9.55454545454545" style="2" customWidth="1"/>
    <col min="12564" max="12801" width="9.21818181818182" style="2"/>
    <col min="12802" max="12802" width="5.55454545454545" style="2" customWidth="1"/>
    <col min="12803" max="12804" width="21.5545454545455" style="2" customWidth="1"/>
    <col min="12805" max="12819" width="9.55454545454545" style="2" customWidth="1"/>
    <col min="12820" max="13057" width="9.21818181818182" style="2"/>
    <col min="13058" max="13058" width="5.55454545454545" style="2" customWidth="1"/>
    <col min="13059" max="13060" width="21.5545454545455" style="2" customWidth="1"/>
    <col min="13061" max="13075" width="9.55454545454545" style="2" customWidth="1"/>
    <col min="13076" max="13313" width="9.21818181818182" style="2"/>
    <col min="13314" max="13314" width="5.55454545454545" style="2" customWidth="1"/>
    <col min="13315" max="13316" width="21.5545454545455" style="2" customWidth="1"/>
    <col min="13317" max="13331" width="9.55454545454545" style="2" customWidth="1"/>
    <col min="13332" max="13569" width="9.21818181818182" style="2"/>
    <col min="13570" max="13570" width="5.55454545454545" style="2" customWidth="1"/>
    <col min="13571" max="13572" width="21.5545454545455" style="2" customWidth="1"/>
    <col min="13573" max="13587" width="9.55454545454545" style="2" customWidth="1"/>
    <col min="13588" max="13825" width="9.21818181818182" style="2"/>
    <col min="13826" max="13826" width="5.55454545454545" style="2" customWidth="1"/>
    <col min="13827" max="13828" width="21.5545454545455" style="2" customWidth="1"/>
    <col min="13829" max="13843" width="9.55454545454545" style="2" customWidth="1"/>
    <col min="13844" max="14081" width="9.21818181818182" style="2"/>
    <col min="14082" max="14082" width="5.55454545454545" style="2" customWidth="1"/>
    <col min="14083" max="14084" width="21.5545454545455" style="2" customWidth="1"/>
    <col min="14085" max="14099" width="9.55454545454545" style="2" customWidth="1"/>
    <col min="14100" max="14337" width="9.21818181818182" style="2"/>
    <col min="14338" max="14338" width="5.55454545454545" style="2" customWidth="1"/>
    <col min="14339" max="14340" width="21.5545454545455" style="2" customWidth="1"/>
    <col min="14341" max="14355" width="9.55454545454545" style="2" customWidth="1"/>
    <col min="14356" max="14593" width="9.21818181818182" style="2"/>
    <col min="14594" max="14594" width="5.55454545454545" style="2" customWidth="1"/>
    <col min="14595" max="14596" width="21.5545454545455" style="2" customWidth="1"/>
    <col min="14597" max="14611" width="9.55454545454545" style="2" customWidth="1"/>
    <col min="14612" max="14849" width="9.21818181818182" style="2"/>
    <col min="14850" max="14850" width="5.55454545454545" style="2" customWidth="1"/>
    <col min="14851" max="14852" width="21.5545454545455" style="2" customWidth="1"/>
    <col min="14853" max="14867" width="9.55454545454545" style="2" customWidth="1"/>
    <col min="14868" max="15105" width="9.21818181818182" style="2"/>
    <col min="15106" max="15106" width="5.55454545454545" style="2" customWidth="1"/>
    <col min="15107" max="15108" width="21.5545454545455" style="2" customWidth="1"/>
    <col min="15109" max="15123" width="9.55454545454545" style="2" customWidth="1"/>
    <col min="15124" max="15361" width="9.21818181818182" style="2"/>
    <col min="15362" max="15362" width="5.55454545454545" style="2" customWidth="1"/>
    <col min="15363" max="15364" width="21.5545454545455" style="2" customWidth="1"/>
    <col min="15365" max="15379" width="9.55454545454545" style="2" customWidth="1"/>
    <col min="15380" max="15617" width="9.21818181818182" style="2"/>
    <col min="15618" max="15618" width="5.55454545454545" style="2" customWidth="1"/>
    <col min="15619" max="15620" width="21.5545454545455" style="2" customWidth="1"/>
    <col min="15621" max="15635" width="9.55454545454545" style="2" customWidth="1"/>
    <col min="15636" max="15873" width="9.21818181818182" style="2"/>
    <col min="15874" max="15874" width="5.55454545454545" style="2" customWidth="1"/>
    <col min="15875" max="15876" width="21.5545454545455" style="2" customWidth="1"/>
    <col min="15877" max="15891" width="9.55454545454545" style="2" customWidth="1"/>
    <col min="15892" max="16129" width="9.21818181818182" style="2"/>
    <col min="16130" max="16130" width="5.55454545454545" style="2" customWidth="1"/>
    <col min="16131" max="16132" width="21.5545454545455" style="2" customWidth="1"/>
    <col min="16133" max="16147" width="9.55454545454545" style="2" customWidth="1"/>
    <col min="16148" max="16384" width="9.21818181818182" style="2"/>
  </cols>
  <sheetData>
    <row r="1" spans="1:4">
      <c r="A1" s="64" t="s">
        <v>0</v>
      </c>
      <c r="D1" s="2" t="s">
        <v>1</v>
      </c>
    </row>
    <row r="3" s="1" customFormat="1" ht="14.25" customHeight="1" spans="1: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="1" customFormat="1" ht="16.5" spans="1:25">
      <c r="A4" s="5"/>
      <c r="B4" s="5"/>
      <c r="C4" s="5"/>
      <c r="D4" s="5"/>
      <c r="E4" s="5"/>
      <c r="F4" s="6"/>
      <c r="G4" s="5"/>
      <c r="H4" s="5"/>
      <c r="K4" s="6"/>
      <c r="L4" s="41" t="str">
        <f>'[1]1_BPS'!$E$5</f>
        <v>KABUPATEN/KOTA</v>
      </c>
      <c r="M4" s="42" t="str">
        <f>'[1]1_BPS'!$F$5</f>
        <v>LOMBOK TIMUR</v>
      </c>
      <c r="N4" s="5"/>
      <c r="O4" s="43"/>
      <c r="P4" s="5"/>
      <c r="Q4" s="5"/>
      <c r="R4" s="43"/>
      <c r="S4" s="43"/>
      <c r="T4" s="53"/>
      <c r="U4" s="54"/>
      <c r="V4" s="53"/>
      <c r="W4" s="53"/>
      <c r="X4" s="54"/>
      <c r="Y4" s="54"/>
    </row>
    <row r="5" s="1" customFormat="1" ht="16.5" spans="1:25">
      <c r="A5" s="5"/>
      <c r="B5" s="5"/>
      <c r="C5" s="5"/>
      <c r="D5" s="5"/>
      <c r="E5" s="5"/>
      <c r="F5" s="6"/>
      <c r="G5" s="5"/>
      <c r="H5" s="5"/>
      <c r="K5" s="6"/>
      <c r="L5" s="41" t="str">
        <f>'[1]1_BPS'!$E$6</f>
        <v>TAHUN</v>
      </c>
      <c r="M5" s="42">
        <f>'[1]1_BPS'!$F$6</f>
        <v>2023</v>
      </c>
      <c r="N5" s="5"/>
      <c r="O5" s="43"/>
      <c r="P5" s="5"/>
      <c r="Q5" s="5"/>
      <c r="R5" s="43"/>
      <c r="S5" s="43"/>
      <c r="T5" s="53"/>
      <c r="U5" s="54"/>
      <c r="V5" s="53"/>
      <c r="W5" s="53"/>
      <c r="X5" s="54"/>
      <c r="Y5" s="54"/>
    </row>
    <row r="6" s="1" customFormat="1" ht="16.5" spans="1:25">
      <c r="A6" s="5"/>
      <c r="B6" s="5"/>
      <c r="C6" s="4" t="s">
        <v>3</v>
      </c>
      <c r="D6" s="4"/>
      <c r="E6" s="4"/>
      <c r="F6" s="4"/>
      <c r="G6" s="4"/>
      <c r="H6" s="4"/>
      <c r="K6" s="6"/>
      <c r="L6" s="41"/>
      <c r="M6" s="42"/>
      <c r="N6" s="5"/>
      <c r="O6" s="43"/>
      <c r="P6" s="5"/>
      <c r="Q6" s="5"/>
      <c r="R6" s="43"/>
      <c r="S6" s="43"/>
      <c r="T6" s="53"/>
      <c r="U6" s="54"/>
      <c r="V6" s="53"/>
      <c r="W6" s="53"/>
      <c r="X6" s="54"/>
      <c r="Y6" s="54"/>
    </row>
    <row r="7" s="1" customFormat="1" ht="16.5" spans="1:25">
      <c r="A7" s="5"/>
      <c r="B7" s="5"/>
      <c r="C7" s="4" t="s">
        <v>4</v>
      </c>
      <c r="D7" s="4"/>
      <c r="E7" s="4"/>
      <c r="F7" s="4"/>
      <c r="G7" s="4"/>
      <c r="H7" s="4"/>
      <c r="K7" s="6"/>
      <c r="L7" s="41"/>
      <c r="M7" s="42"/>
      <c r="N7" s="5"/>
      <c r="O7" s="43"/>
      <c r="P7" s="5"/>
      <c r="Q7" s="5"/>
      <c r="R7" s="43"/>
      <c r="S7" s="43"/>
      <c r="T7" s="53"/>
      <c r="U7" s="54"/>
      <c r="V7" s="53"/>
      <c r="W7" s="53"/>
      <c r="X7" s="54"/>
      <c r="Y7" s="54"/>
    </row>
    <row r="8" s="1" customFormat="1" ht="16.5" spans="1:25">
      <c r="A8" s="5"/>
      <c r="B8" s="5"/>
      <c r="C8" s="4" t="s">
        <v>5</v>
      </c>
      <c r="D8" s="4"/>
      <c r="E8" s="4"/>
      <c r="F8" s="4"/>
      <c r="G8" s="4"/>
      <c r="H8" s="4"/>
      <c r="K8" s="6"/>
      <c r="L8" s="41"/>
      <c r="M8" s="42"/>
      <c r="N8" s="5"/>
      <c r="O8" s="43"/>
      <c r="P8" s="5"/>
      <c r="Q8" s="5"/>
      <c r="R8" s="43"/>
      <c r="S8" s="43"/>
      <c r="T8" s="53"/>
      <c r="U8" s="54"/>
      <c r="V8" s="53"/>
      <c r="W8" s="53"/>
      <c r="X8" s="54"/>
      <c r="Y8" s="54"/>
    </row>
    <row r="9" s="1" customFormat="1" ht="16.5" spans="1:25">
      <c r="A9" s="5"/>
      <c r="B9" s="5"/>
      <c r="C9" s="5"/>
      <c r="D9" s="5"/>
      <c r="E9" s="5"/>
      <c r="F9" s="6"/>
      <c r="G9" s="5"/>
      <c r="H9" s="5"/>
      <c r="K9" s="6"/>
      <c r="L9" s="41"/>
      <c r="M9" s="42"/>
      <c r="N9" s="5"/>
      <c r="O9" s="43"/>
      <c r="P9" s="5"/>
      <c r="Q9" s="5"/>
      <c r="R9" s="43"/>
      <c r="S9" s="43"/>
      <c r="T9" s="53"/>
      <c r="U9" s="54"/>
      <c r="V9" s="53"/>
      <c r="W9" s="53"/>
      <c r="X9" s="54"/>
      <c r="Y9" s="54"/>
    </row>
    <row r="10" ht="16.25" spans="1: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15" customHeight="1" spans="1:25">
      <c r="A11" s="8" t="s">
        <v>6</v>
      </c>
      <c r="B11" s="8" t="s">
        <v>7</v>
      </c>
      <c r="C11" s="9" t="s">
        <v>8</v>
      </c>
      <c r="D11" s="8" t="s">
        <v>9</v>
      </c>
      <c r="E11" s="10" t="s">
        <v>10</v>
      </c>
      <c r="F11" s="11"/>
      <c r="G11" s="12"/>
      <c r="H11" s="13" t="s">
        <v>11</v>
      </c>
      <c r="I11" s="44"/>
      <c r="J11" s="44"/>
      <c r="K11" s="44"/>
      <c r="L11" s="44"/>
      <c r="M11" s="45"/>
      <c r="N11" s="13" t="s">
        <v>12</v>
      </c>
      <c r="O11" s="44"/>
      <c r="P11" s="45"/>
      <c r="Q11" s="44"/>
      <c r="R11" s="44"/>
      <c r="S11" s="45"/>
      <c r="T11" s="13" t="s">
        <v>13</v>
      </c>
      <c r="U11" s="44"/>
      <c r="V11" s="45"/>
      <c r="W11" s="44"/>
      <c r="X11" s="44"/>
      <c r="Y11" s="45"/>
    </row>
    <row r="12" ht="21.75" customHeight="1" spans="1:25">
      <c r="A12" s="8"/>
      <c r="B12" s="8"/>
      <c r="C12" s="9"/>
      <c r="D12" s="8"/>
      <c r="E12" s="14"/>
      <c r="F12" s="15"/>
      <c r="G12" s="16"/>
      <c r="H12" s="17" t="s">
        <v>14</v>
      </c>
      <c r="I12" s="46"/>
      <c r="J12" s="17" t="s">
        <v>15</v>
      </c>
      <c r="K12" s="46"/>
      <c r="L12" s="17" t="s">
        <v>16</v>
      </c>
      <c r="M12" s="46"/>
      <c r="N12" s="17" t="s">
        <v>14</v>
      </c>
      <c r="O12" s="46"/>
      <c r="P12" s="47" t="s">
        <v>15</v>
      </c>
      <c r="Q12" s="46"/>
      <c r="R12" s="17" t="s">
        <v>16</v>
      </c>
      <c r="S12" s="46"/>
      <c r="T12" s="17" t="s">
        <v>14</v>
      </c>
      <c r="U12" s="46"/>
      <c r="V12" s="47" t="s">
        <v>15</v>
      </c>
      <c r="W12" s="46"/>
      <c r="X12" s="17" t="s">
        <v>16</v>
      </c>
      <c r="Y12" s="46"/>
    </row>
    <row r="13" ht="19.95" customHeight="1" spans="1:25">
      <c r="A13" s="18"/>
      <c r="B13" s="18"/>
      <c r="C13" s="19"/>
      <c r="D13" s="18"/>
      <c r="E13" s="20" t="s">
        <v>14</v>
      </c>
      <c r="F13" s="20" t="s">
        <v>15</v>
      </c>
      <c r="G13" s="21" t="s">
        <v>16</v>
      </c>
      <c r="H13" s="22" t="s">
        <v>17</v>
      </c>
      <c r="I13" s="47" t="s">
        <v>18</v>
      </c>
      <c r="J13" s="22" t="s">
        <v>17</v>
      </c>
      <c r="K13" s="47" t="s">
        <v>18</v>
      </c>
      <c r="L13" s="22" t="s">
        <v>17</v>
      </c>
      <c r="M13" s="47" t="s">
        <v>18</v>
      </c>
      <c r="N13" s="22" t="s">
        <v>17</v>
      </c>
      <c r="O13" s="47" t="s">
        <v>18</v>
      </c>
      <c r="P13" s="22" t="s">
        <v>17</v>
      </c>
      <c r="Q13" s="46" t="s">
        <v>18</v>
      </c>
      <c r="R13" s="22" t="s">
        <v>17</v>
      </c>
      <c r="S13" s="47" t="s">
        <v>18</v>
      </c>
      <c r="T13" s="22" t="s">
        <v>17</v>
      </c>
      <c r="U13" s="47" t="s">
        <v>18</v>
      </c>
      <c r="V13" s="22" t="s">
        <v>17</v>
      </c>
      <c r="W13" s="46" t="s">
        <v>18</v>
      </c>
      <c r="X13" s="22" t="s">
        <v>17</v>
      </c>
      <c r="Y13" s="47" t="s">
        <v>18</v>
      </c>
    </row>
    <row r="14" ht="14.5" spans="1:25">
      <c r="A14" s="23">
        <v>1</v>
      </c>
      <c r="B14" s="23">
        <v>2</v>
      </c>
      <c r="C14" s="23">
        <v>3</v>
      </c>
      <c r="D14" s="23">
        <v>4</v>
      </c>
      <c r="E14" s="23">
        <v>5</v>
      </c>
      <c r="F14" s="23">
        <v>6</v>
      </c>
      <c r="G14" s="23">
        <v>7</v>
      </c>
      <c r="H14" s="23">
        <v>8</v>
      </c>
      <c r="I14" s="23">
        <v>9</v>
      </c>
      <c r="J14" s="23">
        <v>10</v>
      </c>
      <c r="K14" s="23">
        <v>11</v>
      </c>
      <c r="L14" s="23">
        <v>12</v>
      </c>
      <c r="M14" s="23">
        <v>13</v>
      </c>
      <c r="N14" s="23">
        <v>14</v>
      </c>
      <c r="O14" s="23">
        <v>15</v>
      </c>
      <c r="P14" s="23">
        <v>16</v>
      </c>
      <c r="Q14" s="23">
        <v>17</v>
      </c>
      <c r="R14" s="23">
        <v>18</v>
      </c>
      <c r="S14" s="23">
        <v>19</v>
      </c>
      <c r="T14" s="23">
        <v>20</v>
      </c>
      <c r="U14" s="23">
        <v>21</v>
      </c>
      <c r="V14" s="23">
        <v>22</v>
      </c>
      <c r="W14" s="23">
        <v>23</v>
      </c>
      <c r="X14" s="23">
        <v>24</v>
      </c>
      <c r="Y14" s="23">
        <v>25</v>
      </c>
    </row>
    <row r="15" ht="20.1" customHeight="1" spans="1:25">
      <c r="A15" s="24">
        <v>1</v>
      </c>
      <c r="B15" s="25" t="str">
        <f>'[1]9_FARMASI'!B9</f>
        <v>KERUAK</v>
      </c>
      <c r="C15" s="26">
        <v>5203010</v>
      </c>
      <c r="D15" s="25" t="str">
        <f>'[1]9_FARMASI'!C9</f>
        <v>Keruak</v>
      </c>
      <c r="E15" s="27">
        <f>'[1]21_KESGA'!D12</f>
        <v>522</v>
      </c>
      <c r="F15" s="27">
        <f>'[1]21_KESGA'!G12</f>
        <v>471</v>
      </c>
      <c r="G15" s="27">
        <f t="shared" ref="G15:G49" si="0">SUM(E15:F15)</f>
        <v>993</v>
      </c>
      <c r="H15" s="28">
        <v>522</v>
      </c>
      <c r="I15" s="48">
        <f t="shared" ref="I15:I49" si="1">H15/E15*100</f>
        <v>100</v>
      </c>
      <c r="J15" s="31">
        <v>471</v>
      </c>
      <c r="K15" s="49">
        <f t="shared" ref="K15:K49" si="2">J15/F15*100</f>
        <v>100</v>
      </c>
      <c r="L15" s="27">
        <f t="shared" ref="L15:L49" si="3">H15+J15</f>
        <v>993</v>
      </c>
      <c r="M15" s="49">
        <f t="shared" ref="M15:M49" si="4">L15/G15*100</f>
        <v>100</v>
      </c>
      <c r="N15" s="31">
        <v>21</v>
      </c>
      <c r="O15" s="48">
        <f t="shared" ref="O15:S15" si="5">N15/H15*100</f>
        <v>4.02298850574713</v>
      </c>
      <c r="P15" s="31">
        <v>23</v>
      </c>
      <c r="Q15" s="55">
        <f t="shared" si="5"/>
        <v>4.88322717622081</v>
      </c>
      <c r="R15" s="27">
        <f t="shared" ref="R15:R49" si="6">N15+P15</f>
        <v>44</v>
      </c>
      <c r="S15" s="48">
        <f t="shared" si="5"/>
        <v>4.43101711983887</v>
      </c>
      <c r="T15" s="56">
        <v>6</v>
      </c>
      <c r="U15" s="57">
        <f t="shared" ref="U15:U49" si="7">T15/E15*100</f>
        <v>1.14942528735632</v>
      </c>
      <c r="V15" s="56">
        <v>9</v>
      </c>
      <c r="W15" s="58">
        <f t="shared" ref="W15:W49" si="8">V15/F15*100</f>
        <v>1.91082802547771</v>
      </c>
      <c r="X15" s="59">
        <f t="shared" ref="X15:X49" si="9">T15+V15</f>
        <v>15</v>
      </c>
      <c r="Y15" s="57">
        <f t="shared" ref="Y15:Y49" si="10">X15/G15*100</f>
        <v>1.51057401812689</v>
      </c>
    </row>
    <row r="16" ht="20.1" customHeight="1" spans="1:25">
      <c r="A16" s="29">
        <v>2</v>
      </c>
      <c r="B16" s="25" t="str">
        <f>'[1]9_FARMASI'!B10</f>
        <v>JEROWARU</v>
      </c>
      <c r="C16" s="26">
        <v>5203011</v>
      </c>
      <c r="D16" s="25" t="str">
        <f>'[1]9_FARMASI'!C10</f>
        <v>Sukaraja</v>
      </c>
      <c r="E16" s="27">
        <f>'[1]21_KESGA'!D13</f>
        <v>170</v>
      </c>
      <c r="F16" s="27">
        <f>'[1]21_KESGA'!G13</f>
        <v>178</v>
      </c>
      <c r="G16" s="27">
        <f t="shared" si="0"/>
        <v>348</v>
      </c>
      <c r="H16" s="28">
        <v>170</v>
      </c>
      <c r="I16" s="48">
        <f t="shared" si="1"/>
        <v>100</v>
      </c>
      <c r="J16" s="31">
        <v>178</v>
      </c>
      <c r="K16" s="49">
        <f t="shared" si="2"/>
        <v>100</v>
      </c>
      <c r="L16" s="27">
        <f t="shared" si="3"/>
        <v>348</v>
      </c>
      <c r="M16" s="49">
        <f t="shared" si="4"/>
        <v>100</v>
      </c>
      <c r="N16" s="31">
        <v>4</v>
      </c>
      <c r="O16" s="48">
        <f t="shared" ref="O16:S16" si="11">N16/H16*100</f>
        <v>2.35294117647059</v>
      </c>
      <c r="P16" s="31">
        <v>10</v>
      </c>
      <c r="Q16" s="55">
        <f t="shared" si="11"/>
        <v>5.61797752808989</v>
      </c>
      <c r="R16" s="27">
        <f t="shared" si="6"/>
        <v>14</v>
      </c>
      <c r="S16" s="48">
        <f t="shared" si="11"/>
        <v>4.02298850574713</v>
      </c>
      <c r="T16" s="56">
        <v>3</v>
      </c>
      <c r="U16" s="57">
        <f t="shared" si="7"/>
        <v>1.76470588235294</v>
      </c>
      <c r="V16" s="56">
        <v>5</v>
      </c>
      <c r="W16" s="58">
        <f t="shared" si="8"/>
        <v>2.80898876404494</v>
      </c>
      <c r="X16" s="59">
        <f t="shared" si="9"/>
        <v>8</v>
      </c>
      <c r="Y16" s="57">
        <f t="shared" si="10"/>
        <v>2.29885057471264</v>
      </c>
    </row>
    <row r="17" ht="20.1" customHeight="1" spans="1:25">
      <c r="A17" s="29">
        <v>3</v>
      </c>
      <c r="B17" s="25">
        <f>'[1]9_FARMASI'!B11</f>
        <v>0</v>
      </c>
      <c r="C17" s="30"/>
      <c r="D17" s="25" t="str">
        <f>'[1]9_FARMASI'!C11</f>
        <v>Jerowaru</v>
      </c>
      <c r="E17" s="27">
        <f>'[1]21_KESGA'!D14</f>
        <v>403</v>
      </c>
      <c r="F17" s="27">
        <f>'[1]21_KESGA'!G14</f>
        <v>439</v>
      </c>
      <c r="G17" s="27">
        <f t="shared" si="0"/>
        <v>842</v>
      </c>
      <c r="H17" s="28">
        <v>403</v>
      </c>
      <c r="I17" s="48">
        <f t="shared" si="1"/>
        <v>100</v>
      </c>
      <c r="J17" s="31">
        <v>439</v>
      </c>
      <c r="K17" s="49">
        <f t="shared" si="2"/>
        <v>100</v>
      </c>
      <c r="L17" s="27">
        <f t="shared" si="3"/>
        <v>842</v>
      </c>
      <c r="M17" s="49">
        <f t="shared" si="4"/>
        <v>100</v>
      </c>
      <c r="N17" s="31">
        <v>15</v>
      </c>
      <c r="O17" s="48">
        <f t="shared" ref="O17:S17" si="12">N17/H17*100</f>
        <v>3.72208436724566</v>
      </c>
      <c r="P17" s="31">
        <v>19</v>
      </c>
      <c r="Q17" s="55">
        <f t="shared" si="12"/>
        <v>4.32801822323462</v>
      </c>
      <c r="R17" s="27">
        <f t="shared" si="6"/>
        <v>34</v>
      </c>
      <c r="S17" s="48">
        <f t="shared" si="12"/>
        <v>4.03800475059382</v>
      </c>
      <c r="T17" s="56">
        <v>6</v>
      </c>
      <c r="U17" s="57">
        <f t="shared" si="7"/>
        <v>1.48883374689826</v>
      </c>
      <c r="V17" s="56">
        <v>7</v>
      </c>
      <c r="W17" s="58">
        <f t="shared" si="8"/>
        <v>1.59453302961276</v>
      </c>
      <c r="X17" s="59">
        <f t="shared" si="9"/>
        <v>13</v>
      </c>
      <c r="Y17" s="57">
        <f t="shared" si="10"/>
        <v>1.54394299287411</v>
      </c>
    </row>
    <row r="18" ht="20.1" customHeight="1" spans="1:25">
      <c r="A18" s="29">
        <v>4</v>
      </c>
      <c r="B18" s="25" t="str">
        <f>'[1]9_FARMASI'!B12</f>
        <v>SAKRA</v>
      </c>
      <c r="C18" s="26">
        <v>5203020</v>
      </c>
      <c r="D18" s="25" t="str">
        <f>'[1]9_FARMASI'!C12</f>
        <v>Sakra</v>
      </c>
      <c r="E18" s="27">
        <f>'[1]21_KESGA'!D15</f>
        <v>578</v>
      </c>
      <c r="F18" s="27">
        <f>'[1]21_KESGA'!G15</f>
        <v>543</v>
      </c>
      <c r="G18" s="27">
        <f t="shared" si="0"/>
        <v>1121</v>
      </c>
      <c r="H18" s="28">
        <v>578</v>
      </c>
      <c r="I18" s="48">
        <f t="shared" si="1"/>
        <v>100</v>
      </c>
      <c r="J18" s="31">
        <v>543</v>
      </c>
      <c r="K18" s="49">
        <f t="shared" si="2"/>
        <v>100</v>
      </c>
      <c r="L18" s="27">
        <f t="shared" si="3"/>
        <v>1121</v>
      </c>
      <c r="M18" s="49">
        <f t="shared" si="4"/>
        <v>100</v>
      </c>
      <c r="N18" s="31">
        <v>18</v>
      </c>
      <c r="O18" s="48">
        <f t="shared" ref="O18:S18" si="13">N18/H18*100</f>
        <v>3.11418685121107</v>
      </c>
      <c r="P18" s="31">
        <v>18</v>
      </c>
      <c r="Q18" s="55">
        <f t="shared" si="13"/>
        <v>3.31491712707182</v>
      </c>
      <c r="R18" s="27">
        <f t="shared" si="6"/>
        <v>36</v>
      </c>
      <c r="S18" s="48">
        <f t="shared" si="13"/>
        <v>3.2114183764496</v>
      </c>
      <c r="T18" s="56">
        <v>9</v>
      </c>
      <c r="U18" s="57">
        <f t="shared" si="7"/>
        <v>1.55709342560554</v>
      </c>
      <c r="V18" s="56">
        <v>12</v>
      </c>
      <c r="W18" s="58">
        <f t="shared" si="8"/>
        <v>2.20994475138122</v>
      </c>
      <c r="X18" s="59">
        <f t="shared" si="9"/>
        <v>21</v>
      </c>
      <c r="Y18" s="57">
        <f t="shared" si="10"/>
        <v>1.87332738626227</v>
      </c>
    </row>
    <row r="19" ht="20.1" customHeight="1" spans="1:25">
      <c r="A19" s="29">
        <v>5</v>
      </c>
      <c r="B19" s="25" t="str">
        <f>'[1]9_FARMASI'!B13</f>
        <v>SAKRA BARAT</v>
      </c>
      <c r="C19" s="26">
        <v>5203021</v>
      </c>
      <c r="D19" s="25" t="str">
        <f>'[1]9_FARMASI'!C13</f>
        <v>Rensing</v>
      </c>
      <c r="E19" s="27">
        <f>'[1]21_KESGA'!D16</f>
        <v>524</v>
      </c>
      <c r="F19" s="27">
        <f>'[1]21_KESGA'!G16</f>
        <v>449</v>
      </c>
      <c r="G19" s="27">
        <f t="shared" si="0"/>
        <v>973</v>
      </c>
      <c r="H19" s="28">
        <v>524</v>
      </c>
      <c r="I19" s="48">
        <f t="shared" si="1"/>
        <v>100</v>
      </c>
      <c r="J19" s="31">
        <v>449</v>
      </c>
      <c r="K19" s="49">
        <f t="shared" si="2"/>
        <v>100</v>
      </c>
      <c r="L19" s="27">
        <f t="shared" si="3"/>
        <v>973</v>
      </c>
      <c r="M19" s="49">
        <f t="shared" si="4"/>
        <v>100</v>
      </c>
      <c r="N19" s="31">
        <v>17</v>
      </c>
      <c r="O19" s="48">
        <f t="shared" ref="O19:S19" si="14">N19/H19*100</f>
        <v>3.24427480916031</v>
      </c>
      <c r="P19" s="31">
        <v>11</v>
      </c>
      <c r="Q19" s="55">
        <f t="shared" si="14"/>
        <v>2.44988864142539</v>
      </c>
      <c r="R19" s="27">
        <f t="shared" si="6"/>
        <v>28</v>
      </c>
      <c r="S19" s="48">
        <f t="shared" si="14"/>
        <v>2.87769784172662</v>
      </c>
      <c r="T19" s="56">
        <v>9</v>
      </c>
      <c r="U19" s="57">
        <f t="shared" si="7"/>
        <v>1.7175572519084</v>
      </c>
      <c r="V19" s="56">
        <v>3</v>
      </c>
      <c r="W19" s="58">
        <f t="shared" si="8"/>
        <v>0.66815144766147</v>
      </c>
      <c r="X19" s="59">
        <f t="shared" si="9"/>
        <v>12</v>
      </c>
      <c r="Y19" s="57">
        <f t="shared" si="10"/>
        <v>1.23329907502569</v>
      </c>
    </row>
    <row r="20" ht="20.1" customHeight="1" spans="1:25">
      <c r="A20" s="29">
        <v>6</v>
      </c>
      <c r="B20" s="25" t="str">
        <f>'[1]9_FARMASI'!B14</f>
        <v>SAKRA TIMUR</v>
      </c>
      <c r="C20" s="26">
        <v>5203022</v>
      </c>
      <c r="D20" s="25" t="str">
        <f>'[1]9_FARMASI'!C14</f>
        <v>Lepak</v>
      </c>
      <c r="E20" s="27">
        <f>'[1]21_KESGA'!D17</f>
        <v>505</v>
      </c>
      <c r="F20" s="27">
        <f>'[1]21_KESGA'!G17</f>
        <v>443</v>
      </c>
      <c r="G20" s="27">
        <f t="shared" si="0"/>
        <v>948</v>
      </c>
      <c r="H20" s="31">
        <v>505</v>
      </c>
      <c r="I20" s="48">
        <f t="shared" si="1"/>
        <v>100</v>
      </c>
      <c r="J20" s="31">
        <v>443</v>
      </c>
      <c r="K20" s="49">
        <f t="shared" si="2"/>
        <v>100</v>
      </c>
      <c r="L20" s="27">
        <f t="shared" si="3"/>
        <v>948</v>
      </c>
      <c r="M20" s="49">
        <f t="shared" si="4"/>
        <v>100</v>
      </c>
      <c r="N20" s="31">
        <v>22</v>
      </c>
      <c r="O20" s="48">
        <f t="shared" ref="O20:S20" si="15">N20/H20*100</f>
        <v>4.35643564356436</v>
      </c>
      <c r="P20" s="31">
        <v>20</v>
      </c>
      <c r="Q20" s="55">
        <f t="shared" si="15"/>
        <v>4.51467268623025</v>
      </c>
      <c r="R20" s="27">
        <f t="shared" si="6"/>
        <v>42</v>
      </c>
      <c r="S20" s="48">
        <f t="shared" si="15"/>
        <v>4.43037974683544</v>
      </c>
      <c r="T20" s="56">
        <v>17</v>
      </c>
      <c r="U20" s="57">
        <f t="shared" si="7"/>
        <v>3.36633663366337</v>
      </c>
      <c r="V20" s="56">
        <v>9</v>
      </c>
      <c r="W20" s="58">
        <f t="shared" si="8"/>
        <v>2.03160270880361</v>
      </c>
      <c r="X20" s="59">
        <f t="shared" si="9"/>
        <v>26</v>
      </c>
      <c r="Y20" s="57">
        <f t="shared" si="10"/>
        <v>2.74261603375527</v>
      </c>
    </row>
    <row r="21" ht="20.1" customHeight="1" spans="1:25">
      <c r="A21" s="29">
        <v>7</v>
      </c>
      <c r="B21" s="25" t="str">
        <f>'[1]9_FARMASI'!B15</f>
        <v>TERARA</v>
      </c>
      <c r="C21" s="26">
        <v>5203030</v>
      </c>
      <c r="D21" s="25" t="str">
        <f>'[1]9_FARMASI'!C15</f>
        <v>Terara</v>
      </c>
      <c r="E21" s="27">
        <f>'[1]21_KESGA'!D18</f>
        <v>356</v>
      </c>
      <c r="F21" s="27">
        <f>'[1]21_KESGA'!G18</f>
        <v>352</v>
      </c>
      <c r="G21" s="27">
        <f t="shared" si="0"/>
        <v>708</v>
      </c>
      <c r="H21" s="31">
        <v>356</v>
      </c>
      <c r="I21" s="48">
        <f t="shared" si="1"/>
        <v>100</v>
      </c>
      <c r="J21" s="31">
        <v>352</v>
      </c>
      <c r="K21" s="49">
        <f t="shared" si="2"/>
        <v>100</v>
      </c>
      <c r="L21" s="27">
        <f t="shared" si="3"/>
        <v>708</v>
      </c>
      <c r="M21" s="49">
        <f t="shared" si="4"/>
        <v>100</v>
      </c>
      <c r="N21" s="31">
        <v>10</v>
      </c>
      <c r="O21" s="48">
        <f t="shared" ref="O21:S21" si="16">N21/H21*100</f>
        <v>2.80898876404494</v>
      </c>
      <c r="P21" s="31">
        <v>14</v>
      </c>
      <c r="Q21" s="55">
        <f t="shared" si="16"/>
        <v>3.97727272727273</v>
      </c>
      <c r="R21" s="27">
        <f t="shared" si="6"/>
        <v>24</v>
      </c>
      <c r="S21" s="48">
        <f t="shared" si="16"/>
        <v>3.38983050847458</v>
      </c>
      <c r="T21" s="56">
        <v>7</v>
      </c>
      <c r="U21" s="57">
        <f t="shared" si="7"/>
        <v>1.96629213483146</v>
      </c>
      <c r="V21" s="56">
        <v>6</v>
      </c>
      <c r="W21" s="58">
        <f t="shared" si="8"/>
        <v>1.70454545454545</v>
      </c>
      <c r="X21" s="59">
        <f t="shared" si="9"/>
        <v>13</v>
      </c>
      <c r="Y21" s="57">
        <f t="shared" si="10"/>
        <v>1.8361581920904</v>
      </c>
    </row>
    <row r="22" ht="20.1" customHeight="1" spans="1:25">
      <c r="A22" s="29">
        <v>8</v>
      </c>
      <c r="B22" s="25">
        <f>'[1]9_FARMASI'!B16</f>
        <v>0</v>
      </c>
      <c r="C22" s="30"/>
      <c r="D22" s="25" t="str">
        <f>'[1]9_FARMASI'!C16</f>
        <v>Rarang</v>
      </c>
      <c r="E22" s="27">
        <f>'[1]21_KESGA'!D19</f>
        <v>317</v>
      </c>
      <c r="F22" s="27">
        <f>'[1]21_KESGA'!G19</f>
        <v>273</v>
      </c>
      <c r="G22" s="27">
        <f t="shared" si="0"/>
        <v>590</v>
      </c>
      <c r="H22" s="31">
        <v>317</v>
      </c>
      <c r="I22" s="48">
        <f t="shared" si="1"/>
        <v>100</v>
      </c>
      <c r="J22" s="31">
        <v>273</v>
      </c>
      <c r="K22" s="49">
        <f t="shared" si="2"/>
        <v>100</v>
      </c>
      <c r="L22" s="27">
        <f t="shared" si="3"/>
        <v>590</v>
      </c>
      <c r="M22" s="49">
        <f t="shared" si="4"/>
        <v>100</v>
      </c>
      <c r="N22" s="31">
        <v>12</v>
      </c>
      <c r="O22" s="48">
        <f t="shared" ref="O22:S22" si="17">N22/H22*100</f>
        <v>3.78548895899054</v>
      </c>
      <c r="P22" s="31">
        <v>15</v>
      </c>
      <c r="Q22" s="55">
        <f t="shared" si="17"/>
        <v>5.49450549450549</v>
      </c>
      <c r="R22" s="27">
        <f t="shared" si="6"/>
        <v>27</v>
      </c>
      <c r="S22" s="48">
        <f t="shared" si="17"/>
        <v>4.57627118644068</v>
      </c>
      <c r="T22" s="56">
        <v>7</v>
      </c>
      <c r="U22" s="57">
        <f t="shared" si="7"/>
        <v>2.20820189274448</v>
      </c>
      <c r="V22" s="56">
        <v>2</v>
      </c>
      <c r="W22" s="58">
        <f t="shared" si="8"/>
        <v>0.732600732600733</v>
      </c>
      <c r="X22" s="59">
        <f t="shared" si="9"/>
        <v>9</v>
      </c>
      <c r="Y22" s="57">
        <f t="shared" si="10"/>
        <v>1.52542372881356</v>
      </c>
    </row>
    <row r="23" ht="20.1" customHeight="1" spans="1:25">
      <c r="A23" s="29">
        <v>9</v>
      </c>
      <c r="B23" s="25" t="str">
        <f>'[1]9_FARMASI'!B17</f>
        <v>MONTONG GADING</v>
      </c>
      <c r="C23" s="26">
        <v>5203031</v>
      </c>
      <c r="D23" s="25" t="str">
        <f>'[1]9_FARMASI'!C17</f>
        <v>Montong betok</v>
      </c>
      <c r="E23" s="27">
        <f>'[1]21_KESGA'!D20</f>
        <v>372</v>
      </c>
      <c r="F23" s="27">
        <f>'[1]21_KESGA'!G20</f>
        <v>357</v>
      </c>
      <c r="G23" s="27">
        <f t="shared" si="0"/>
        <v>729</v>
      </c>
      <c r="H23" s="31">
        <v>372</v>
      </c>
      <c r="I23" s="48">
        <f t="shared" si="1"/>
        <v>100</v>
      </c>
      <c r="J23" s="31">
        <v>357</v>
      </c>
      <c r="K23" s="49">
        <f t="shared" si="2"/>
        <v>100</v>
      </c>
      <c r="L23" s="27">
        <f t="shared" si="3"/>
        <v>729</v>
      </c>
      <c r="M23" s="49">
        <f t="shared" si="4"/>
        <v>100</v>
      </c>
      <c r="N23" s="31">
        <v>18</v>
      </c>
      <c r="O23" s="48">
        <f t="shared" ref="O23:S23" si="18">N23/H23*100</f>
        <v>4.83870967741935</v>
      </c>
      <c r="P23" s="31">
        <v>22</v>
      </c>
      <c r="Q23" s="55">
        <f t="shared" si="18"/>
        <v>6.1624649859944</v>
      </c>
      <c r="R23" s="27">
        <f t="shared" si="6"/>
        <v>40</v>
      </c>
      <c r="S23" s="48">
        <f t="shared" si="18"/>
        <v>5.48696844993141</v>
      </c>
      <c r="T23" s="56">
        <v>8</v>
      </c>
      <c r="U23" s="57">
        <f t="shared" si="7"/>
        <v>2.1505376344086</v>
      </c>
      <c r="V23" s="56">
        <v>13</v>
      </c>
      <c r="W23" s="58">
        <f t="shared" si="8"/>
        <v>3.64145658263305</v>
      </c>
      <c r="X23" s="59">
        <f t="shared" si="9"/>
        <v>21</v>
      </c>
      <c r="Y23" s="57">
        <f t="shared" si="10"/>
        <v>2.88065843621399</v>
      </c>
    </row>
    <row r="24" ht="20.1" customHeight="1" spans="1:25">
      <c r="A24" s="29">
        <v>10</v>
      </c>
      <c r="B24" s="25" t="str">
        <f>'[1]9_FARMASI'!B18</f>
        <v>SIKUR</v>
      </c>
      <c r="C24" s="26">
        <v>5203040</v>
      </c>
      <c r="D24" s="25" t="str">
        <f>'[1]9_FARMASI'!C18</f>
        <v>Sikur</v>
      </c>
      <c r="E24" s="27">
        <f>'[1]21_KESGA'!D21</f>
        <v>308</v>
      </c>
      <c r="F24" s="27">
        <f>'[1]21_KESGA'!G21</f>
        <v>274</v>
      </c>
      <c r="G24" s="27">
        <f t="shared" si="0"/>
        <v>582</v>
      </c>
      <c r="H24" s="31">
        <v>308</v>
      </c>
      <c r="I24" s="48">
        <f t="shared" si="1"/>
        <v>100</v>
      </c>
      <c r="J24" s="31">
        <v>274</v>
      </c>
      <c r="K24" s="49">
        <f t="shared" si="2"/>
        <v>100</v>
      </c>
      <c r="L24" s="27">
        <f t="shared" si="3"/>
        <v>582</v>
      </c>
      <c r="M24" s="49">
        <f t="shared" si="4"/>
        <v>100</v>
      </c>
      <c r="N24" s="31">
        <v>9</v>
      </c>
      <c r="O24" s="48">
        <f t="shared" ref="O24:S24" si="19">N24/H24*100</f>
        <v>2.92207792207792</v>
      </c>
      <c r="P24" s="31">
        <v>14</v>
      </c>
      <c r="Q24" s="55">
        <f t="shared" si="19"/>
        <v>5.10948905109489</v>
      </c>
      <c r="R24" s="27">
        <f t="shared" si="6"/>
        <v>23</v>
      </c>
      <c r="S24" s="48">
        <f t="shared" si="19"/>
        <v>3.95189003436426</v>
      </c>
      <c r="T24" s="56">
        <v>6</v>
      </c>
      <c r="U24" s="57">
        <f t="shared" si="7"/>
        <v>1.94805194805195</v>
      </c>
      <c r="V24" s="56">
        <v>9</v>
      </c>
      <c r="W24" s="58">
        <f t="shared" si="8"/>
        <v>3.28467153284672</v>
      </c>
      <c r="X24" s="59">
        <f t="shared" si="9"/>
        <v>15</v>
      </c>
      <c r="Y24" s="57">
        <f t="shared" si="10"/>
        <v>2.57731958762887</v>
      </c>
    </row>
    <row r="25" ht="20.1" customHeight="1" spans="1:25">
      <c r="A25" s="29">
        <v>11</v>
      </c>
      <c r="B25" s="25">
        <f>'[1]9_FARMASI'!B19</f>
        <v>0</v>
      </c>
      <c r="C25" s="30"/>
      <c r="D25" s="25" t="str">
        <f>'[1]9_FARMASI'!C19</f>
        <v>Kotaraja</v>
      </c>
      <c r="E25" s="27">
        <f>'[1]21_KESGA'!D22</f>
        <v>367</v>
      </c>
      <c r="F25" s="27">
        <f>'[1]21_KESGA'!G22</f>
        <v>325</v>
      </c>
      <c r="G25" s="27">
        <f t="shared" si="0"/>
        <v>692</v>
      </c>
      <c r="H25" s="31">
        <v>367</v>
      </c>
      <c r="I25" s="48">
        <f t="shared" si="1"/>
        <v>100</v>
      </c>
      <c r="J25" s="31">
        <v>325</v>
      </c>
      <c r="K25" s="49">
        <f t="shared" si="2"/>
        <v>100</v>
      </c>
      <c r="L25" s="27">
        <f t="shared" si="3"/>
        <v>692</v>
      </c>
      <c r="M25" s="49">
        <f t="shared" si="4"/>
        <v>100</v>
      </c>
      <c r="N25" s="31">
        <v>10</v>
      </c>
      <c r="O25" s="48">
        <f t="shared" ref="O25:S25" si="20">N25/H25*100</f>
        <v>2.72479564032698</v>
      </c>
      <c r="P25" s="31">
        <v>16</v>
      </c>
      <c r="Q25" s="55">
        <f t="shared" si="20"/>
        <v>4.92307692307692</v>
      </c>
      <c r="R25" s="27">
        <f t="shared" si="6"/>
        <v>26</v>
      </c>
      <c r="S25" s="48">
        <f t="shared" si="20"/>
        <v>3.75722543352601</v>
      </c>
      <c r="T25" s="56">
        <v>8</v>
      </c>
      <c r="U25" s="57">
        <f t="shared" si="7"/>
        <v>2.17983651226158</v>
      </c>
      <c r="V25" s="56">
        <v>9</v>
      </c>
      <c r="W25" s="58">
        <f t="shared" si="8"/>
        <v>2.76923076923077</v>
      </c>
      <c r="X25" s="59">
        <f t="shared" si="9"/>
        <v>17</v>
      </c>
      <c r="Y25" s="57">
        <f t="shared" si="10"/>
        <v>2.45664739884393</v>
      </c>
    </row>
    <row r="26" ht="20.1" customHeight="1" spans="1:25">
      <c r="A26" s="29">
        <v>12</v>
      </c>
      <c r="B26" s="25" t="str">
        <f>'[1]9_FARMASI'!B20</f>
        <v>MASBAGIK</v>
      </c>
      <c r="C26" s="26">
        <v>5203050</v>
      </c>
      <c r="D26" s="25" t="str">
        <f>'[1]9_FARMASI'!C20</f>
        <v>Masbagik</v>
      </c>
      <c r="E26" s="27">
        <f>'[1]21_KESGA'!D23</f>
        <v>241</v>
      </c>
      <c r="F26" s="27">
        <f>'[1]21_KESGA'!G23</f>
        <v>255</v>
      </c>
      <c r="G26" s="27">
        <f t="shared" si="0"/>
        <v>496</v>
      </c>
      <c r="H26" s="31">
        <v>241</v>
      </c>
      <c r="I26" s="48">
        <f t="shared" si="1"/>
        <v>100</v>
      </c>
      <c r="J26" s="31">
        <v>255</v>
      </c>
      <c r="K26" s="49">
        <f t="shared" si="2"/>
        <v>100</v>
      </c>
      <c r="L26" s="27">
        <f t="shared" si="3"/>
        <v>496</v>
      </c>
      <c r="M26" s="49">
        <f t="shared" si="4"/>
        <v>100</v>
      </c>
      <c r="N26" s="31">
        <v>9</v>
      </c>
      <c r="O26" s="48">
        <f t="shared" ref="O26:S26" si="21">N26/H26*100</f>
        <v>3.7344398340249</v>
      </c>
      <c r="P26" s="31">
        <v>14</v>
      </c>
      <c r="Q26" s="55">
        <f t="shared" si="21"/>
        <v>5.49019607843137</v>
      </c>
      <c r="R26" s="27">
        <f t="shared" si="6"/>
        <v>23</v>
      </c>
      <c r="S26" s="48">
        <f t="shared" si="21"/>
        <v>4.63709677419355</v>
      </c>
      <c r="T26" s="56">
        <v>8</v>
      </c>
      <c r="U26" s="57">
        <f t="shared" si="7"/>
        <v>3.3195020746888</v>
      </c>
      <c r="V26" s="56">
        <v>10</v>
      </c>
      <c r="W26" s="58">
        <f t="shared" si="8"/>
        <v>3.92156862745098</v>
      </c>
      <c r="X26" s="59">
        <f t="shared" si="9"/>
        <v>18</v>
      </c>
      <c r="Y26" s="57">
        <f t="shared" si="10"/>
        <v>3.62903225806452</v>
      </c>
    </row>
    <row r="27" ht="20.1" customHeight="1" spans="1:25">
      <c r="A27" s="29">
        <v>13</v>
      </c>
      <c r="B27" s="25">
        <f>'[1]9_FARMASI'!B21</f>
        <v>0</v>
      </c>
      <c r="C27" s="30"/>
      <c r="D27" s="25" t="str">
        <f>'[1]9_FARMASI'!C21</f>
        <v>Ld. nangka</v>
      </c>
      <c r="E27" s="27">
        <f>'[1]21_KESGA'!D24</f>
        <v>459</v>
      </c>
      <c r="F27" s="27">
        <f>'[1]21_KESGA'!G24</f>
        <v>387</v>
      </c>
      <c r="G27" s="27">
        <f t="shared" si="0"/>
        <v>846</v>
      </c>
      <c r="H27" s="31">
        <v>459</v>
      </c>
      <c r="I27" s="48">
        <f t="shared" si="1"/>
        <v>100</v>
      </c>
      <c r="J27" s="31">
        <v>387</v>
      </c>
      <c r="K27" s="49">
        <f t="shared" si="2"/>
        <v>100</v>
      </c>
      <c r="L27" s="27">
        <f t="shared" si="3"/>
        <v>846</v>
      </c>
      <c r="M27" s="49">
        <f t="shared" si="4"/>
        <v>100</v>
      </c>
      <c r="N27" s="31">
        <v>17</v>
      </c>
      <c r="O27" s="48">
        <f t="shared" ref="O27:S27" si="22">N27/H27*100</f>
        <v>3.7037037037037</v>
      </c>
      <c r="P27" s="31">
        <v>25</v>
      </c>
      <c r="Q27" s="55">
        <f t="shared" si="22"/>
        <v>6.45994832041344</v>
      </c>
      <c r="R27" s="27">
        <f t="shared" si="6"/>
        <v>42</v>
      </c>
      <c r="S27" s="48">
        <f t="shared" si="22"/>
        <v>4.9645390070922</v>
      </c>
      <c r="T27" s="56">
        <v>4</v>
      </c>
      <c r="U27" s="57">
        <f t="shared" si="7"/>
        <v>0.871459694989107</v>
      </c>
      <c r="V27" s="56">
        <v>10</v>
      </c>
      <c r="W27" s="58">
        <f t="shared" si="8"/>
        <v>2.58397932816537</v>
      </c>
      <c r="X27" s="59">
        <f t="shared" si="9"/>
        <v>14</v>
      </c>
      <c r="Y27" s="57">
        <f t="shared" si="10"/>
        <v>1.6548463356974</v>
      </c>
    </row>
    <row r="28" ht="20.1" customHeight="1" spans="1:25">
      <c r="A28" s="29">
        <v>14</v>
      </c>
      <c r="B28" s="25">
        <f>'[1]9_FARMASI'!B22</f>
        <v>0</v>
      </c>
      <c r="C28" s="30"/>
      <c r="D28" s="25" t="str">
        <f>'[1]9_FARMASI'!C22</f>
        <v>Masbagik baru</v>
      </c>
      <c r="E28" s="27">
        <f>'[1]21_KESGA'!D25</f>
        <v>214</v>
      </c>
      <c r="F28" s="27">
        <f>'[1]21_KESGA'!G25</f>
        <v>215</v>
      </c>
      <c r="G28" s="27">
        <f t="shared" si="0"/>
        <v>429</v>
      </c>
      <c r="H28" s="31">
        <v>214</v>
      </c>
      <c r="I28" s="48">
        <f t="shared" si="1"/>
        <v>100</v>
      </c>
      <c r="J28" s="31">
        <v>215</v>
      </c>
      <c r="K28" s="49">
        <f t="shared" si="2"/>
        <v>100</v>
      </c>
      <c r="L28" s="27">
        <f t="shared" si="3"/>
        <v>429</v>
      </c>
      <c r="M28" s="49">
        <f t="shared" si="4"/>
        <v>100</v>
      </c>
      <c r="N28" s="31">
        <v>3</v>
      </c>
      <c r="O28" s="48">
        <f t="shared" ref="O28:S28" si="23">N28/H28*100</f>
        <v>1.4018691588785</v>
      </c>
      <c r="P28" s="31">
        <v>3</v>
      </c>
      <c r="Q28" s="55">
        <f t="shared" si="23"/>
        <v>1.3953488372093</v>
      </c>
      <c r="R28" s="27">
        <f t="shared" si="6"/>
        <v>6</v>
      </c>
      <c r="S28" s="48">
        <f t="shared" si="23"/>
        <v>1.3986013986014</v>
      </c>
      <c r="T28" s="56">
        <v>2</v>
      </c>
      <c r="U28" s="57">
        <f t="shared" si="7"/>
        <v>0.934579439252336</v>
      </c>
      <c r="V28" s="56">
        <v>2</v>
      </c>
      <c r="W28" s="58">
        <f t="shared" si="8"/>
        <v>0.930232558139535</v>
      </c>
      <c r="X28" s="59">
        <f t="shared" si="9"/>
        <v>4</v>
      </c>
      <c r="Y28" s="57">
        <f t="shared" si="10"/>
        <v>0.932400932400932</v>
      </c>
    </row>
    <row r="29" ht="20.1" customHeight="1" spans="1:25">
      <c r="A29" s="29">
        <v>15</v>
      </c>
      <c r="B29" s="25" t="str">
        <f>'[1]9_FARMASI'!B23</f>
        <v>PRINGGASELA</v>
      </c>
      <c r="C29" s="26">
        <v>5203051</v>
      </c>
      <c r="D29" s="25" t="str">
        <f>'[1]9_FARMASI'!C23</f>
        <v>Pengadangan</v>
      </c>
      <c r="E29" s="27">
        <f>'[1]21_KESGA'!D26</f>
        <v>216</v>
      </c>
      <c r="F29" s="27">
        <f>'[1]21_KESGA'!G26</f>
        <v>213</v>
      </c>
      <c r="G29" s="27">
        <f t="shared" si="0"/>
        <v>429</v>
      </c>
      <c r="H29" s="31">
        <v>216</v>
      </c>
      <c r="I29" s="48">
        <f t="shared" si="1"/>
        <v>100</v>
      </c>
      <c r="J29" s="31">
        <v>213</v>
      </c>
      <c r="K29" s="49">
        <f t="shared" si="2"/>
        <v>100</v>
      </c>
      <c r="L29" s="27">
        <f t="shared" si="3"/>
        <v>429</v>
      </c>
      <c r="M29" s="49">
        <f t="shared" si="4"/>
        <v>100</v>
      </c>
      <c r="N29" s="31">
        <v>6</v>
      </c>
      <c r="O29" s="48">
        <f t="shared" ref="O29:S29" si="24">N29/H29*100</f>
        <v>2.77777777777778</v>
      </c>
      <c r="P29" s="31">
        <v>8</v>
      </c>
      <c r="Q29" s="55">
        <f t="shared" si="24"/>
        <v>3.75586854460094</v>
      </c>
      <c r="R29" s="27">
        <f t="shared" si="6"/>
        <v>14</v>
      </c>
      <c r="S29" s="48">
        <f t="shared" si="24"/>
        <v>3.26340326340326</v>
      </c>
      <c r="T29" s="56">
        <v>6</v>
      </c>
      <c r="U29" s="57">
        <f t="shared" si="7"/>
        <v>2.77777777777778</v>
      </c>
      <c r="V29" s="56">
        <v>5</v>
      </c>
      <c r="W29" s="58">
        <f t="shared" si="8"/>
        <v>2.34741784037559</v>
      </c>
      <c r="X29" s="59">
        <f t="shared" si="9"/>
        <v>11</v>
      </c>
      <c r="Y29" s="57">
        <f t="shared" si="10"/>
        <v>2.56410256410256</v>
      </c>
    </row>
    <row r="30" ht="20.1" customHeight="1" spans="1:25">
      <c r="A30" s="29">
        <v>16</v>
      </c>
      <c r="B30" s="25">
        <f>'[1]9_FARMASI'!B24</f>
        <v>0</v>
      </c>
      <c r="C30" s="30"/>
      <c r="D30" s="25" t="str">
        <f>'[1]9_FARMASI'!C24</f>
        <v>Pringgasela </v>
      </c>
      <c r="E30" s="27">
        <f>'[1]21_KESGA'!D27</f>
        <v>298</v>
      </c>
      <c r="F30" s="27">
        <f>'[1]21_KESGA'!G27</f>
        <v>314</v>
      </c>
      <c r="G30" s="27">
        <f t="shared" si="0"/>
        <v>612</v>
      </c>
      <c r="H30" s="31">
        <v>298</v>
      </c>
      <c r="I30" s="48">
        <f t="shared" si="1"/>
        <v>100</v>
      </c>
      <c r="J30" s="31">
        <v>314</v>
      </c>
      <c r="K30" s="49">
        <f t="shared" si="2"/>
        <v>100</v>
      </c>
      <c r="L30" s="27">
        <f t="shared" si="3"/>
        <v>612</v>
      </c>
      <c r="M30" s="49">
        <f t="shared" si="4"/>
        <v>100</v>
      </c>
      <c r="N30" s="31">
        <v>10</v>
      </c>
      <c r="O30" s="48">
        <f t="shared" ref="O30:S30" si="25">N30/H30*100</f>
        <v>3.35570469798658</v>
      </c>
      <c r="P30" s="31">
        <v>16</v>
      </c>
      <c r="Q30" s="55">
        <f t="shared" si="25"/>
        <v>5.09554140127389</v>
      </c>
      <c r="R30" s="27">
        <f t="shared" si="6"/>
        <v>26</v>
      </c>
      <c r="S30" s="48">
        <f t="shared" si="25"/>
        <v>4.2483660130719</v>
      </c>
      <c r="T30" s="56">
        <v>4</v>
      </c>
      <c r="U30" s="57">
        <f t="shared" si="7"/>
        <v>1.34228187919463</v>
      </c>
      <c r="V30" s="56">
        <v>6</v>
      </c>
      <c r="W30" s="58">
        <f t="shared" si="8"/>
        <v>1.91082802547771</v>
      </c>
      <c r="X30" s="59">
        <f t="shared" si="9"/>
        <v>10</v>
      </c>
      <c r="Y30" s="57">
        <f t="shared" si="10"/>
        <v>1.63398692810458</v>
      </c>
    </row>
    <row r="31" ht="20.1" customHeight="1" spans="1:25">
      <c r="A31" s="29">
        <v>17</v>
      </c>
      <c r="B31" s="25" t="str">
        <f>'[1]9_FARMASI'!B25</f>
        <v>SUKAMULIA</v>
      </c>
      <c r="C31" s="26">
        <v>5203060</v>
      </c>
      <c r="D31" s="25" t="str">
        <f>'[1]9_FARMASI'!C25</f>
        <v>Dasan Lekong</v>
      </c>
      <c r="E31" s="27">
        <f>'[1]21_KESGA'!D28</f>
        <v>341</v>
      </c>
      <c r="F31" s="27">
        <f>'[1]21_KESGA'!G28</f>
        <v>280</v>
      </c>
      <c r="G31" s="27">
        <f t="shared" si="0"/>
        <v>621</v>
      </c>
      <c r="H31" s="31">
        <v>341</v>
      </c>
      <c r="I31" s="48">
        <f t="shared" si="1"/>
        <v>100</v>
      </c>
      <c r="J31" s="31">
        <v>280</v>
      </c>
      <c r="K31" s="49">
        <f t="shared" si="2"/>
        <v>100</v>
      </c>
      <c r="L31" s="27">
        <f t="shared" si="3"/>
        <v>621</v>
      </c>
      <c r="M31" s="49">
        <f t="shared" si="4"/>
        <v>100</v>
      </c>
      <c r="N31" s="31">
        <v>12</v>
      </c>
      <c r="O31" s="48">
        <f t="shared" ref="O31:S31" si="26">N31/H31*100</f>
        <v>3.51906158357771</v>
      </c>
      <c r="P31" s="31">
        <v>14</v>
      </c>
      <c r="Q31" s="55">
        <f t="shared" si="26"/>
        <v>5</v>
      </c>
      <c r="R31" s="27">
        <f t="shared" si="6"/>
        <v>26</v>
      </c>
      <c r="S31" s="48">
        <f t="shared" si="26"/>
        <v>4.18679549114332</v>
      </c>
      <c r="T31" s="56">
        <v>5</v>
      </c>
      <c r="U31" s="57">
        <f t="shared" si="7"/>
        <v>1.46627565982405</v>
      </c>
      <c r="V31" s="56">
        <v>8</v>
      </c>
      <c r="W31" s="58">
        <f t="shared" si="8"/>
        <v>2.85714285714286</v>
      </c>
      <c r="X31" s="59">
        <f t="shared" si="9"/>
        <v>13</v>
      </c>
      <c r="Y31" s="57">
        <f t="shared" si="10"/>
        <v>2.09339774557166</v>
      </c>
    </row>
    <row r="32" ht="20.1" customHeight="1" spans="1:25">
      <c r="A32" s="29">
        <v>18</v>
      </c>
      <c r="B32" s="25" t="str">
        <f>'[1]9_FARMASI'!B26</f>
        <v>SURALAGA</v>
      </c>
      <c r="C32" s="26">
        <v>5203061</v>
      </c>
      <c r="D32" s="25" t="str">
        <f>'[1]9_FARMASI'!C26</f>
        <v>Kerongkong</v>
      </c>
      <c r="E32" s="27">
        <f>'[1]21_KESGA'!D29</f>
        <v>295</v>
      </c>
      <c r="F32" s="27">
        <f>'[1]21_KESGA'!G29</f>
        <v>245</v>
      </c>
      <c r="G32" s="27">
        <f t="shared" si="0"/>
        <v>540</v>
      </c>
      <c r="H32" s="31">
        <v>295</v>
      </c>
      <c r="I32" s="48">
        <f t="shared" si="1"/>
        <v>100</v>
      </c>
      <c r="J32" s="31">
        <v>245</v>
      </c>
      <c r="K32" s="49">
        <f t="shared" si="2"/>
        <v>100</v>
      </c>
      <c r="L32" s="27">
        <f t="shared" si="3"/>
        <v>540</v>
      </c>
      <c r="M32" s="49">
        <f t="shared" si="4"/>
        <v>100</v>
      </c>
      <c r="N32" s="31">
        <v>11</v>
      </c>
      <c r="O32" s="48">
        <f t="shared" ref="O32:S32" si="27">N32/H32*100</f>
        <v>3.72881355932203</v>
      </c>
      <c r="P32" s="31">
        <v>13</v>
      </c>
      <c r="Q32" s="55">
        <f t="shared" si="27"/>
        <v>5.30612244897959</v>
      </c>
      <c r="R32" s="27">
        <f t="shared" si="6"/>
        <v>24</v>
      </c>
      <c r="S32" s="48">
        <f t="shared" si="27"/>
        <v>4.44444444444444</v>
      </c>
      <c r="T32" s="56">
        <v>6</v>
      </c>
      <c r="U32" s="57">
        <f t="shared" si="7"/>
        <v>2.03389830508475</v>
      </c>
      <c r="V32" s="56">
        <v>6</v>
      </c>
      <c r="W32" s="58">
        <f t="shared" si="8"/>
        <v>2.44897959183673</v>
      </c>
      <c r="X32" s="59">
        <f t="shared" si="9"/>
        <v>12</v>
      </c>
      <c r="Y32" s="57">
        <f t="shared" si="10"/>
        <v>2.22222222222222</v>
      </c>
    </row>
    <row r="33" ht="20.1" customHeight="1" spans="1:25">
      <c r="A33" s="29">
        <v>19</v>
      </c>
      <c r="B33" s="25">
        <f>'[1]9_FARMASI'!B27</f>
        <v>0</v>
      </c>
      <c r="C33" s="30"/>
      <c r="D33" s="25" t="str">
        <f>'[1]9_FARMASI'!C27</f>
        <v>Suralaga</v>
      </c>
      <c r="E33" s="27">
        <f>'[1]21_KESGA'!D30</f>
        <v>275</v>
      </c>
      <c r="F33" s="27">
        <f>'[1]21_KESGA'!G30</f>
        <v>252</v>
      </c>
      <c r="G33" s="27">
        <f t="shared" si="0"/>
        <v>527</v>
      </c>
      <c r="H33" s="31">
        <v>275</v>
      </c>
      <c r="I33" s="48">
        <f t="shared" si="1"/>
        <v>100</v>
      </c>
      <c r="J33" s="31">
        <v>252</v>
      </c>
      <c r="K33" s="49">
        <f t="shared" si="2"/>
        <v>100</v>
      </c>
      <c r="L33" s="27">
        <f t="shared" si="3"/>
        <v>527</v>
      </c>
      <c r="M33" s="49">
        <f t="shared" si="4"/>
        <v>100</v>
      </c>
      <c r="N33" s="31">
        <v>10</v>
      </c>
      <c r="O33" s="48">
        <f t="shared" ref="O33:S33" si="28">N33/H33*100</f>
        <v>3.63636363636364</v>
      </c>
      <c r="P33" s="31">
        <v>2</v>
      </c>
      <c r="Q33" s="55">
        <f t="shared" si="28"/>
        <v>0.793650793650794</v>
      </c>
      <c r="R33" s="27">
        <f t="shared" si="6"/>
        <v>12</v>
      </c>
      <c r="S33" s="48">
        <f t="shared" si="28"/>
        <v>2.27703984819734</v>
      </c>
      <c r="T33" s="56">
        <v>6</v>
      </c>
      <c r="U33" s="57">
        <f t="shared" si="7"/>
        <v>2.18181818181818</v>
      </c>
      <c r="V33" s="56">
        <v>1</v>
      </c>
      <c r="W33" s="58">
        <f t="shared" si="8"/>
        <v>0.396825396825397</v>
      </c>
      <c r="X33" s="59">
        <f t="shared" si="9"/>
        <v>7</v>
      </c>
      <c r="Y33" s="57">
        <f t="shared" si="10"/>
        <v>1.32827324478178</v>
      </c>
    </row>
    <row r="34" ht="20.1" customHeight="1" spans="1:25">
      <c r="A34" s="29">
        <v>20</v>
      </c>
      <c r="B34" s="25" t="str">
        <f>'[1]9_FARMASI'!B28</f>
        <v>SELONG</v>
      </c>
      <c r="C34" s="26">
        <v>5203070</v>
      </c>
      <c r="D34" s="25" t="str">
        <f>'[1]9_FARMASI'!C28</f>
        <v>Denggen</v>
      </c>
      <c r="E34" s="27">
        <f>'[1]21_KESGA'!D31</f>
        <v>499</v>
      </c>
      <c r="F34" s="27">
        <f>'[1]21_KESGA'!G31</f>
        <v>471</v>
      </c>
      <c r="G34" s="27">
        <f t="shared" si="0"/>
        <v>970</v>
      </c>
      <c r="H34" s="31">
        <v>499</v>
      </c>
      <c r="I34" s="48">
        <f t="shared" si="1"/>
        <v>100</v>
      </c>
      <c r="J34" s="31">
        <v>471</v>
      </c>
      <c r="K34" s="49">
        <f t="shared" si="2"/>
        <v>100</v>
      </c>
      <c r="L34" s="27">
        <f t="shared" si="3"/>
        <v>970</v>
      </c>
      <c r="M34" s="49">
        <f t="shared" si="4"/>
        <v>100</v>
      </c>
      <c r="N34" s="31">
        <v>16</v>
      </c>
      <c r="O34" s="48">
        <f t="shared" ref="O34:S34" si="29">N34/H34*100</f>
        <v>3.2064128256513</v>
      </c>
      <c r="P34" s="31">
        <v>13</v>
      </c>
      <c r="Q34" s="55">
        <f t="shared" si="29"/>
        <v>2.76008492569002</v>
      </c>
      <c r="R34" s="27">
        <f t="shared" si="6"/>
        <v>29</v>
      </c>
      <c r="S34" s="48">
        <f t="shared" si="29"/>
        <v>2.98969072164948</v>
      </c>
      <c r="T34" s="56">
        <v>11</v>
      </c>
      <c r="U34" s="57">
        <f t="shared" si="7"/>
        <v>2.20440881763527</v>
      </c>
      <c r="V34" s="56">
        <v>7</v>
      </c>
      <c r="W34" s="58">
        <f t="shared" si="8"/>
        <v>1.48619957537155</v>
      </c>
      <c r="X34" s="59">
        <f t="shared" si="9"/>
        <v>18</v>
      </c>
      <c r="Y34" s="57">
        <f t="shared" si="10"/>
        <v>1.85567010309278</v>
      </c>
    </row>
    <row r="35" ht="20.1" customHeight="1" spans="1:25">
      <c r="A35" s="29">
        <v>21</v>
      </c>
      <c r="B35" s="25">
        <f>'[1]9_FARMASI'!B29</f>
        <v>0</v>
      </c>
      <c r="C35" s="30"/>
      <c r="D35" s="25" t="str">
        <f>'[1]9_FARMASI'!C29</f>
        <v>Selong</v>
      </c>
      <c r="E35" s="27">
        <f>'[1]21_KESGA'!D32</f>
        <v>425</v>
      </c>
      <c r="F35" s="27">
        <f>'[1]21_KESGA'!G32</f>
        <v>407</v>
      </c>
      <c r="G35" s="27">
        <f t="shared" si="0"/>
        <v>832</v>
      </c>
      <c r="H35" s="31">
        <v>425</v>
      </c>
      <c r="I35" s="48">
        <f t="shared" si="1"/>
        <v>100</v>
      </c>
      <c r="J35" s="31">
        <v>407</v>
      </c>
      <c r="K35" s="49">
        <f t="shared" si="2"/>
        <v>100</v>
      </c>
      <c r="L35" s="27">
        <f t="shared" si="3"/>
        <v>832</v>
      </c>
      <c r="M35" s="49">
        <f t="shared" si="4"/>
        <v>100</v>
      </c>
      <c r="N35" s="31">
        <v>15</v>
      </c>
      <c r="O35" s="48">
        <f t="shared" ref="O35:S35" si="30">N35/H35*100</f>
        <v>3.52941176470588</v>
      </c>
      <c r="P35" s="31">
        <v>15</v>
      </c>
      <c r="Q35" s="55">
        <f t="shared" si="30"/>
        <v>3.68550368550369</v>
      </c>
      <c r="R35" s="27">
        <f t="shared" si="6"/>
        <v>30</v>
      </c>
      <c r="S35" s="48">
        <f t="shared" si="30"/>
        <v>3.60576923076923</v>
      </c>
      <c r="T35" s="56">
        <v>7</v>
      </c>
      <c r="U35" s="57">
        <f t="shared" si="7"/>
        <v>1.64705882352941</v>
      </c>
      <c r="V35" s="56">
        <v>6</v>
      </c>
      <c r="W35" s="58">
        <f t="shared" si="8"/>
        <v>1.47420147420147</v>
      </c>
      <c r="X35" s="59">
        <f t="shared" si="9"/>
        <v>13</v>
      </c>
      <c r="Y35" s="57">
        <f t="shared" si="10"/>
        <v>1.5625</v>
      </c>
    </row>
    <row r="36" ht="20.1" customHeight="1" spans="1:25">
      <c r="A36" s="29">
        <v>22</v>
      </c>
      <c r="B36" s="25" t="str">
        <f>'[1]9_FARMASI'!B30</f>
        <v>LABUHAN HAJI</v>
      </c>
      <c r="C36" s="26">
        <v>5203071</v>
      </c>
      <c r="D36" s="25" t="str">
        <f>'[1]9_FARMASI'!C30</f>
        <v>Lb. haji</v>
      </c>
      <c r="E36" s="27">
        <f>'[1]21_KESGA'!D33</f>
        <v>303</v>
      </c>
      <c r="F36" s="27">
        <f>'[1]21_KESGA'!G33</f>
        <v>321</v>
      </c>
      <c r="G36" s="27">
        <f t="shared" si="0"/>
        <v>624</v>
      </c>
      <c r="H36" s="31">
        <v>303</v>
      </c>
      <c r="I36" s="48">
        <f t="shared" si="1"/>
        <v>100</v>
      </c>
      <c r="J36" s="31">
        <v>321</v>
      </c>
      <c r="K36" s="49">
        <f t="shared" si="2"/>
        <v>100</v>
      </c>
      <c r="L36" s="27">
        <f t="shared" si="3"/>
        <v>624</v>
      </c>
      <c r="M36" s="49">
        <f t="shared" si="4"/>
        <v>100</v>
      </c>
      <c r="N36" s="31">
        <v>8</v>
      </c>
      <c r="O36" s="48">
        <f t="shared" ref="O36:S36" si="31">N36/H36*100</f>
        <v>2.64026402640264</v>
      </c>
      <c r="P36" s="31">
        <v>19</v>
      </c>
      <c r="Q36" s="55">
        <f t="shared" si="31"/>
        <v>5.9190031152648</v>
      </c>
      <c r="R36" s="27">
        <f t="shared" si="6"/>
        <v>27</v>
      </c>
      <c r="S36" s="48">
        <f t="shared" si="31"/>
        <v>4.32692307692308</v>
      </c>
      <c r="T36" s="56">
        <v>5</v>
      </c>
      <c r="U36" s="57">
        <f t="shared" si="7"/>
        <v>1.65016501650165</v>
      </c>
      <c r="V36" s="56">
        <v>7</v>
      </c>
      <c r="W36" s="58">
        <f t="shared" si="8"/>
        <v>2.18068535825545</v>
      </c>
      <c r="X36" s="59">
        <f t="shared" si="9"/>
        <v>12</v>
      </c>
      <c r="Y36" s="57">
        <f t="shared" si="10"/>
        <v>1.92307692307692</v>
      </c>
    </row>
    <row r="37" ht="20.1" customHeight="1" spans="1:25">
      <c r="A37" s="29">
        <v>23</v>
      </c>
      <c r="B37" s="25">
        <f>'[1]9_FARMASI'!B31</f>
        <v>0</v>
      </c>
      <c r="C37" s="30"/>
      <c r="D37" s="25" t="str">
        <f>'[1]9_FARMASI'!C31</f>
        <v>Korleko</v>
      </c>
      <c r="E37" s="27">
        <f>'[1]21_KESGA'!D34</f>
        <v>211</v>
      </c>
      <c r="F37" s="27">
        <f>'[1]21_KESGA'!G34</f>
        <v>205</v>
      </c>
      <c r="G37" s="27">
        <f t="shared" si="0"/>
        <v>416</v>
      </c>
      <c r="H37" s="31">
        <v>211</v>
      </c>
      <c r="I37" s="48">
        <f t="shared" si="1"/>
        <v>100</v>
      </c>
      <c r="J37" s="31">
        <v>205</v>
      </c>
      <c r="K37" s="49">
        <f t="shared" si="2"/>
        <v>100</v>
      </c>
      <c r="L37" s="27">
        <f t="shared" si="3"/>
        <v>416</v>
      </c>
      <c r="M37" s="49">
        <f t="shared" si="4"/>
        <v>100</v>
      </c>
      <c r="N37" s="31">
        <v>12</v>
      </c>
      <c r="O37" s="48">
        <f t="shared" ref="O37:S37" si="32">N37/H37*100</f>
        <v>5.68720379146919</v>
      </c>
      <c r="P37" s="31">
        <v>9</v>
      </c>
      <c r="Q37" s="55">
        <f t="shared" si="32"/>
        <v>4.39024390243902</v>
      </c>
      <c r="R37" s="27">
        <f t="shared" si="6"/>
        <v>21</v>
      </c>
      <c r="S37" s="48">
        <f t="shared" si="32"/>
        <v>5.04807692307692</v>
      </c>
      <c r="T37" s="56">
        <v>7</v>
      </c>
      <c r="U37" s="57">
        <f t="shared" si="7"/>
        <v>3.3175355450237</v>
      </c>
      <c r="V37" s="56">
        <v>4</v>
      </c>
      <c r="W37" s="58">
        <f t="shared" si="8"/>
        <v>1.95121951219512</v>
      </c>
      <c r="X37" s="59">
        <f t="shared" si="9"/>
        <v>11</v>
      </c>
      <c r="Y37" s="57">
        <f t="shared" si="10"/>
        <v>2.64423076923077</v>
      </c>
    </row>
    <row r="38" ht="20.1" customHeight="1" spans="1:25">
      <c r="A38" s="29">
        <v>24</v>
      </c>
      <c r="B38" s="25" t="str">
        <f>'[1]9_FARMASI'!B32</f>
        <v>PRINGGABAYA</v>
      </c>
      <c r="C38" s="26">
        <v>5203080</v>
      </c>
      <c r="D38" s="25" t="str">
        <f>'[1]9_FARMASI'!C32</f>
        <v>Batuyang</v>
      </c>
      <c r="E38" s="27">
        <f>'[1]21_KESGA'!D35</f>
        <v>682</v>
      </c>
      <c r="F38" s="27">
        <f>'[1]21_KESGA'!G35</f>
        <v>621</v>
      </c>
      <c r="G38" s="27">
        <f t="shared" si="0"/>
        <v>1303</v>
      </c>
      <c r="H38" s="31">
        <v>682</v>
      </c>
      <c r="I38" s="48">
        <f t="shared" si="1"/>
        <v>100</v>
      </c>
      <c r="J38" s="31">
        <v>621</v>
      </c>
      <c r="K38" s="49">
        <f t="shared" si="2"/>
        <v>100</v>
      </c>
      <c r="L38" s="27">
        <f t="shared" si="3"/>
        <v>1303</v>
      </c>
      <c r="M38" s="49">
        <f t="shared" si="4"/>
        <v>100</v>
      </c>
      <c r="N38" s="31">
        <v>14</v>
      </c>
      <c r="O38" s="48">
        <f t="shared" ref="O38:S38" si="33">N38/H38*100</f>
        <v>2.05278592375367</v>
      </c>
      <c r="P38" s="31">
        <v>17</v>
      </c>
      <c r="Q38" s="55">
        <f t="shared" si="33"/>
        <v>2.73752012882448</v>
      </c>
      <c r="R38" s="27">
        <f t="shared" si="6"/>
        <v>31</v>
      </c>
      <c r="S38" s="48">
        <f t="shared" si="33"/>
        <v>2.37912509593246</v>
      </c>
      <c r="T38" s="56">
        <v>8</v>
      </c>
      <c r="U38" s="57">
        <f t="shared" si="7"/>
        <v>1.17302052785924</v>
      </c>
      <c r="V38" s="56">
        <v>11</v>
      </c>
      <c r="W38" s="58">
        <f t="shared" si="8"/>
        <v>1.77133655394525</v>
      </c>
      <c r="X38" s="59">
        <f t="shared" si="9"/>
        <v>19</v>
      </c>
      <c r="Y38" s="57">
        <f t="shared" si="10"/>
        <v>1.45817344589409</v>
      </c>
    </row>
    <row r="39" ht="20.1" customHeight="1" spans="1:25">
      <c r="A39" s="29">
        <v>25</v>
      </c>
      <c r="B39" s="25">
        <f>'[1]9_FARMASI'!B33</f>
        <v>0</v>
      </c>
      <c r="C39" s="30"/>
      <c r="D39" s="25" t="str">
        <f>'[1]9_FARMASI'!C33</f>
        <v>Lb. lombok</v>
      </c>
      <c r="E39" s="27">
        <f>'[1]21_KESGA'!D36</f>
        <v>325</v>
      </c>
      <c r="F39" s="27">
        <f>'[1]21_KESGA'!G36</f>
        <v>269</v>
      </c>
      <c r="G39" s="27">
        <f t="shared" si="0"/>
        <v>594</v>
      </c>
      <c r="H39" s="31">
        <v>325</v>
      </c>
      <c r="I39" s="48">
        <f t="shared" si="1"/>
        <v>100</v>
      </c>
      <c r="J39" s="31">
        <v>269</v>
      </c>
      <c r="K39" s="49">
        <f t="shared" si="2"/>
        <v>100</v>
      </c>
      <c r="L39" s="27">
        <f t="shared" si="3"/>
        <v>594</v>
      </c>
      <c r="M39" s="49">
        <f t="shared" si="4"/>
        <v>100</v>
      </c>
      <c r="N39" s="31">
        <v>5</v>
      </c>
      <c r="O39" s="48">
        <f t="shared" ref="O39:S39" si="34">N39/H39*100</f>
        <v>1.53846153846154</v>
      </c>
      <c r="P39" s="31">
        <v>2</v>
      </c>
      <c r="Q39" s="55">
        <f t="shared" si="34"/>
        <v>0.743494423791822</v>
      </c>
      <c r="R39" s="27">
        <f t="shared" si="6"/>
        <v>7</v>
      </c>
      <c r="S39" s="48">
        <f t="shared" si="34"/>
        <v>1.17845117845118</v>
      </c>
      <c r="T39" s="56">
        <v>3</v>
      </c>
      <c r="U39" s="57">
        <f t="shared" si="7"/>
        <v>0.923076923076923</v>
      </c>
      <c r="V39" s="56">
        <v>1</v>
      </c>
      <c r="W39" s="58">
        <f t="shared" si="8"/>
        <v>0.371747211895911</v>
      </c>
      <c r="X39" s="59">
        <f t="shared" si="9"/>
        <v>4</v>
      </c>
      <c r="Y39" s="57">
        <f t="shared" si="10"/>
        <v>0.673400673400673</v>
      </c>
    </row>
    <row r="40" ht="20.1" customHeight="1" spans="1:25">
      <c r="A40" s="29">
        <v>26</v>
      </c>
      <c r="B40" s="25" t="str">
        <f>'[1]9_FARMASI'!B34</f>
        <v>SUELA</v>
      </c>
      <c r="C40" s="26">
        <v>5203081</v>
      </c>
      <c r="D40" s="25" t="str">
        <f>'[1]9_FARMASI'!C34</f>
        <v>Suela</v>
      </c>
      <c r="E40" s="27">
        <f>'[1]21_KESGA'!D37</f>
        <v>390</v>
      </c>
      <c r="F40" s="27">
        <f>'[1]21_KESGA'!G37</f>
        <v>359</v>
      </c>
      <c r="G40" s="27">
        <f t="shared" si="0"/>
        <v>749</v>
      </c>
      <c r="H40" s="31">
        <v>390</v>
      </c>
      <c r="I40" s="48">
        <f t="shared" si="1"/>
        <v>100</v>
      </c>
      <c r="J40" s="31">
        <v>359</v>
      </c>
      <c r="K40" s="49">
        <f t="shared" si="2"/>
        <v>100</v>
      </c>
      <c r="L40" s="27">
        <f t="shared" si="3"/>
        <v>749</v>
      </c>
      <c r="M40" s="49">
        <f t="shared" si="4"/>
        <v>100</v>
      </c>
      <c r="N40" s="31">
        <v>13</v>
      </c>
      <c r="O40" s="48">
        <f t="shared" ref="O40:S40" si="35">N40/H40*100</f>
        <v>3.33333333333333</v>
      </c>
      <c r="P40" s="31">
        <v>17</v>
      </c>
      <c r="Q40" s="55">
        <f t="shared" si="35"/>
        <v>4.73537604456824</v>
      </c>
      <c r="R40" s="27">
        <f t="shared" si="6"/>
        <v>30</v>
      </c>
      <c r="S40" s="48">
        <f t="shared" si="35"/>
        <v>4.00534045393858</v>
      </c>
      <c r="T40" s="56">
        <v>12</v>
      </c>
      <c r="U40" s="57">
        <f t="shared" si="7"/>
        <v>3.07692307692308</v>
      </c>
      <c r="V40" s="56">
        <v>8</v>
      </c>
      <c r="W40" s="58">
        <f t="shared" si="8"/>
        <v>2.22841225626741</v>
      </c>
      <c r="X40" s="59">
        <f t="shared" si="9"/>
        <v>20</v>
      </c>
      <c r="Y40" s="57">
        <f t="shared" si="10"/>
        <v>2.67022696929239</v>
      </c>
    </row>
    <row r="41" ht="20.1" customHeight="1" spans="1:25">
      <c r="A41" s="29">
        <v>27</v>
      </c>
      <c r="B41" s="25" t="str">
        <f>'[1]9_FARMASI'!B35</f>
        <v>AIKMEL</v>
      </c>
      <c r="C41" s="26">
        <v>5203090</v>
      </c>
      <c r="D41" s="25" t="str">
        <f>'[1]9_FARMASI'!C35</f>
        <v>Aikmel</v>
      </c>
      <c r="E41" s="27">
        <f>'[1]21_KESGA'!D38</f>
        <v>280</v>
      </c>
      <c r="F41" s="27">
        <f>'[1]21_KESGA'!G38</f>
        <v>291</v>
      </c>
      <c r="G41" s="27">
        <f t="shared" si="0"/>
        <v>571</v>
      </c>
      <c r="H41" s="31">
        <v>280</v>
      </c>
      <c r="I41" s="48">
        <f t="shared" si="1"/>
        <v>100</v>
      </c>
      <c r="J41" s="31">
        <v>291</v>
      </c>
      <c r="K41" s="49">
        <f t="shared" si="2"/>
        <v>100</v>
      </c>
      <c r="L41" s="27">
        <f t="shared" si="3"/>
        <v>571</v>
      </c>
      <c r="M41" s="49">
        <f t="shared" si="4"/>
        <v>100</v>
      </c>
      <c r="N41" s="31">
        <v>8</v>
      </c>
      <c r="O41" s="48">
        <f t="shared" ref="O41:S41" si="36">N41/H41*100</f>
        <v>2.85714285714286</v>
      </c>
      <c r="P41" s="31">
        <v>16</v>
      </c>
      <c r="Q41" s="55">
        <f t="shared" si="36"/>
        <v>5.49828178694158</v>
      </c>
      <c r="R41" s="27">
        <f t="shared" si="6"/>
        <v>24</v>
      </c>
      <c r="S41" s="48">
        <f t="shared" si="36"/>
        <v>4.2031523642732</v>
      </c>
      <c r="T41" s="56">
        <v>5</v>
      </c>
      <c r="U41" s="57">
        <f t="shared" si="7"/>
        <v>1.78571428571429</v>
      </c>
      <c r="V41" s="56">
        <v>7</v>
      </c>
      <c r="W41" s="58">
        <f t="shared" si="8"/>
        <v>2.40549828178694</v>
      </c>
      <c r="X41" s="59">
        <f t="shared" si="9"/>
        <v>12</v>
      </c>
      <c r="Y41" s="57">
        <f t="shared" si="10"/>
        <v>2.1015761821366</v>
      </c>
    </row>
    <row r="42" ht="20.1" customHeight="1" spans="1:25">
      <c r="A42" s="29">
        <v>28</v>
      </c>
      <c r="B42" s="25">
        <f>'[1]9_FARMASI'!B36</f>
        <v>0</v>
      </c>
      <c r="C42" s="30"/>
      <c r="D42" s="25" t="str">
        <f>'[1]9_FARMASI'!C36</f>
        <v>Aikmel Utara</v>
      </c>
      <c r="E42" s="27">
        <f>'[1]21_KESGA'!D39</f>
        <v>218</v>
      </c>
      <c r="F42" s="27">
        <f>'[1]21_KESGA'!G39</f>
        <v>204</v>
      </c>
      <c r="G42" s="27">
        <f t="shared" si="0"/>
        <v>422</v>
      </c>
      <c r="H42" s="31">
        <v>218</v>
      </c>
      <c r="I42" s="48">
        <f t="shared" si="1"/>
        <v>100</v>
      </c>
      <c r="J42" s="31">
        <v>204</v>
      </c>
      <c r="K42" s="49">
        <f t="shared" si="2"/>
        <v>100</v>
      </c>
      <c r="L42" s="27">
        <f t="shared" si="3"/>
        <v>422</v>
      </c>
      <c r="M42" s="49">
        <f t="shared" si="4"/>
        <v>100</v>
      </c>
      <c r="N42" s="31">
        <v>11</v>
      </c>
      <c r="O42" s="48">
        <f t="shared" ref="O42:S42" si="37">N42/H42*100</f>
        <v>5.04587155963303</v>
      </c>
      <c r="P42" s="31">
        <v>13</v>
      </c>
      <c r="Q42" s="55">
        <f t="shared" si="37"/>
        <v>6.37254901960784</v>
      </c>
      <c r="R42" s="27">
        <f t="shared" si="6"/>
        <v>24</v>
      </c>
      <c r="S42" s="48">
        <f t="shared" si="37"/>
        <v>5.68720379146919</v>
      </c>
      <c r="T42" s="56">
        <v>8</v>
      </c>
      <c r="U42" s="57">
        <f t="shared" si="7"/>
        <v>3.6697247706422</v>
      </c>
      <c r="V42" s="56">
        <v>7</v>
      </c>
      <c r="W42" s="58">
        <f t="shared" si="8"/>
        <v>3.43137254901961</v>
      </c>
      <c r="X42" s="59">
        <f t="shared" si="9"/>
        <v>15</v>
      </c>
      <c r="Y42" s="57">
        <f t="shared" si="10"/>
        <v>3.55450236966825</v>
      </c>
    </row>
    <row r="43" ht="20.1" customHeight="1" spans="1:25">
      <c r="A43" s="29">
        <v>29</v>
      </c>
      <c r="B43" s="25" t="str">
        <f>'[1]9_FARMASI'!B37</f>
        <v>WANASABA</v>
      </c>
      <c r="C43" s="26">
        <v>5203091</v>
      </c>
      <c r="D43" s="25" t="str">
        <f>'[1]9_FARMASI'!C37</f>
        <v>Wanasaba</v>
      </c>
      <c r="E43" s="27">
        <f>'[1]21_KESGA'!D40</f>
        <v>457</v>
      </c>
      <c r="F43" s="27">
        <f>'[1]21_KESGA'!G40</f>
        <v>389</v>
      </c>
      <c r="G43" s="27">
        <f t="shared" si="0"/>
        <v>846</v>
      </c>
      <c r="H43" s="31">
        <v>457</v>
      </c>
      <c r="I43" s="48">
        <f t="shared" si="1"/>
        <v>100</v>
      </c>
      <c r="J43" s="31">
        <v>389</v>
      </c>
      <c r="K43" s="49">
        <f t="shared" si="2"/>
        <v>100</v>
      </c>
      <c r="L43" s="27">
        <f t="shared" si="3"/>
        <v>846</v>
      </c>
      <c r="M43" s="49">
        <f t="shared" si="4"/>
        <v>100</v>
      </c>
      <c r="N43" s="31">
        <v>24</v>
      </c>
      <c r="O43" s="48">
        <f t="shared" ref="O43:S43" si="38">N43/H43*100</f>
        <v>5.25164113785558</v>
      </c>
      <c r="P43" s="31">
        <v>14</v>
      </c>
      <c r="Q43" s="55">
        <f t="shared" si="38"/>
        <v>3.59897172236504</v>
      </c>
      <c r="R43" s="27">
        <f t="shared" si="6"/>
        <v>38</v>
      </c>
      <c r="S43" s="48">
        <f t="shared" si="38"/>
        <v>4.49172576832151</v>
      </c>
      <c r="T43" s="56">
        <v>11</v>
      </c>
      <c r="U43" s="57">
        <f t="shared" si="7"/>
        <v>2.40700218818381</v>
      </c>
      <c r="V43" s="56">
        <v>6</v>
      </c>
      <c r="W43" s="58">
        <f t="shared" si="8"/>
        <v>1.54241645244216</v>
      </c>
      <c r="X43" s="59">
        <f t="shared" si="9"/>
        <v>17</v>
      </c>
      <c r="Y43" s="57">
        <f t="shared" si="10"/>
        <v>2.00945626477541</v>
      </c>
    </row>
    <row r="44" ht="20.1" customHeight="1" spans="1:25">
      <c r="A44" s="29">
        <v>30</v>
      </c>
      <c r="B44" s="25">
        <f>'[1]9_FARMASI'!B38</f>
        <v>0</v>
      </c>
      <c r="C44" s="30"/>
      <c r="D44" s="25" t="str">
        <f>'[1]9_FARMASI'!C38</f>
        <v>Karang Baru</v>
      </c>
      <c r="E44" s="27">
        <f>'[1]21_KESGA'!D41</f>
        <v>200</v>
      </c>
      <c r="F44" s="27">
        <f>'[1]21_KESGA'!G41</f>
        <v>194</v>
      </c>
      <c r="G44" s="27">
        <f t="shared" si="0"/>
        <v>394</v>
      </c>
      <c r="H44" s="31">
        <v>200</v>
      </c>
      <c r="I44" s="48">
        <f t="shared" si="1"/>
        <v>100</v>
      </c>
      <c r="J44" s="31">
        <v>194</v>
      </c>
      <c r="K44" s="49">
        <f t="shared" si="2"/>
        <v>100</v>
      </c>
      <c r="L44" s="27">
        <f t="shared" si="3"/>
        <v>394</v>
      </c>
      <c r="M44" s="49">
        <f t="shared" si="4"/>
        <v>100</v>
      </c>
      <c r="N44" s="31">
        <v>2</v>
      </c>
      <c r="O44" s="48">
        <f t="shared" ref="O44:S44" si="39">N44/H44*100</f>
        <v>1</v>
      </c>
      <c r="P44" s="31">
        <v>24</v>
      </c>
      <c r="Q44" s="55">
        <f t="shared" si="39"/>
        <v>12.3711340206186</v>
      </c>
      <c r="R44" s="27">
        <f t="shared" si="6"/>
        <v>26</v>
      </c>
      <c r="S44" s="48">
        <f t="shared" si="39"/>
        <v>6.5989847715736</v>
      </c>
      <c r="T44" s="56">
        <v>1</v>
      </c>
      <c r="U44" s="57">
        <f t="shared" si="7"/>
        <v>0.5</v>
      </c>
      <c r="V44" s="56">
        <v>5</v>
      </c>
      <c r="W44" s="58">
        <f t="shared" si="8"/>
        <v>2.57731958762887</v>
      </c>
      <c r="X44" s="59">
        <f t="shared" si="9"/>
        <v>6</v>
      </c>
      <c r="Y44" s="57">
        <f t="shared" si="10"/>
        <v>1.52284263959391</v>
      </c>
    </row>
    <row r="45" ht="20.1" customHeight="1" spans="1:25">
      <c r="A45" s="29">
        <v>31</v>
      </c>
      <c r="B45" s="25" t="str">
        <f>'[1]9_FARMASI'!B39</f>
        <v>SEMBALUN</v>
      </c>
      <c r="C45" s="26">
        <v>5203092</v>
      </c>
      <c r="D45" s="25" t="str">
        <f>'[1]9_FARMASI'!C39</f>
        <v>Sembalun</v>
      </c>
      <c r="E45" s="27">
        <f>'[1]21_KESGA'!D42</f>
        <v>250</v>
      </c>
      <c r="F45" s="27">
        <f>'[1]21_KESGA'!G42</f>
        <v>211</v>
      </c>
      <c r="G45" s="27">
        <f t="shared" si="0"/>
        <v>461</v>
      </c>
      <c r="H45" s="31">
        <v>250</v>
      </c>
      <c r="I45" s="48">
        <f t="shared" si="1"/>
        <v>100</v>
      </c>
      <c r="J45" s="31">
        <v>211</v>
      </c>
      <c r="K45" s="49">
        <f t="shared" si="2"/>
        <v>100</v>
      </c>
      <c r="L45" s="27">
        <f t="shared" si="3"/>
        <v>461</v>
      </c>
      <c r="M45" s="49">
        <f t="shared" si="4"/>
        <v>100</v>
      </c>
      <c r="N45" s="31">
        <v>11</v>
      </c>
      <c r="O45" s="48">
        <f t="shared" ref="O45:S45" si="40">N45/H45*100</f>
        <v>4.4</v>
      </c>
      <c r="P45" s="31">
        <v>10</v>
      </c>
      <c r="Q45" s="55">
        <f t="shared" si="40"/>
        <v>4.739336492891</v>
      </c>
      <c r="R45" s="27">
        <f t="shared" si="6"/>
        <v>21</v>
      </c>
      <c r="S45" s="48">
        <f t="shared" si="40"/>
        <v>4.55531453362256</v>
      </c>
      <c r="T45" s="56">
        <v>6</v>
      </c>
      <c r="U45" s="57">
        <f t="shared" si="7"/>
        <v>2.4</v>
      </c>
      <c r="V45" s="56">
        <v>9</v>
      </c>
      <c r="W45" s="58">
        <f t="shared" si="8"/>
        <v>4.2654028436019</v>
      </c>
      <c r="X45" s="59">
        <f t="shared" si="9"/>
        <v>15</v>
      </c>
      <c r="Y45" s="57">
        <f t="shared" si="10"/>
        <v>3.25379609544469</v>
      </c>
    </row>
    <row r="46" ht="20.1" customHeight="1" spans="1:25">
      <c r="A46" s="29">
        <v>32</v>
      </c>
      <c r="B46" s="25" t="str">
        <f>'[1]9_FARMASI'!B40</f>
        <v>SAMBELIA</v>
      </c>
      <c r="C46" s="26">
        <v>5203100</v>
      </c>
      <c r="D46" s="25" t="str">
        <f>'[1]9_FARMASI'!C40</f>
        <v>Sambelia</v>
      </c>
      <c r="E46" s="27">
        <f>'[1]21_KESGA'!D43</f>
        <v>210</v>
      </c>
      <c r="F46" s="27">
        <f>'[1]21_KESGA'!G43</f>
        <v>176</v>
      </c>
      <c r="G46" s="27">
        <f t="shared" si="0"/>
        <v>386</v>
      </c>
      <c r="H46" s="31">
        <v>210</v>
      </c>
      <c r="I46" s="48">
        <f t="shared" si="1"/>
        <v>100</v>
      </c>
      <c r="J46" s="31">
        <v>176</v>
      </c>
      <c r="K46" s="49">
        <f t="shared" si="2"/>
        <v>100</v>
      </c>
      <c r="L46" s="27">
        <f t="shared" si="3"/>
        <v>386</v>
      </c>
      <c r="M46" s="49">
        <f t="shared" si="4"/>
        <v>100</v>
      </c>
      <c r="N46" s="31">
        <v>12</v>
      </c>
      <c r="O46" s="48">
        <f t="shared" ref="O46:S46" si="41">N46/H46*100</f>
        <v>5.71428571428571</v>
      </c>
      <c r="P46" s="31">
        <v>7</v>
      </c>
      <c r="Q46" s="55">
        <f t="shared" si="41"/>
        <v>3.97727272727273</v>
      </c>
      <c r="R46" s="27">
        <f t="shared" si="6"/>
        <v>19</v>
      </c>
      <c r="S46" s="48">
        <f t="shared" si="41"/>
        <v>4.92227979274611</v>
      </c>
      <c r="T46" s="56">
        <v>5</v>
      </c>
      <c r="U46" s="57">
        <f t="shared" si="7"/>
        <v>2.38095238095238</v>
      </c>
      <c r="V46" s="56">
        <v>3</v>
      </c>
      <c r="W46" s="58">
        <f t="shared" si="8"/>
        <v>1.70454545454545</v>
      </c>
      <c r="X46" s="59">
        <f t="shared" si="9"/>
        <v>8</v>
      </c>
      <c r="Y46" s="57">
        <f t="shared" si="10"/>
        <v>2.07253886010363</v>
      </c>
    </row>
    <row r="47" ht="20.1" customHeight="1" spans="1:25">
      <c r="A47" s="29">
        <v>33</v>
      </c>
      <c r="B47" s="25">
        <f>'[1]9_FARMASI'!B41</f>
        <v>0</v>
      </c>
      <c r="C47" s="30"/>
      <c r="D47" s="25" t="str">
        <f>'[1]9_FARMASI'!C41</f>
        <v>Belanting</v>
      </c>
      <c r="E47" s="27">
        <f>'[1]21_KESGA'!D44</f>
        <v>106</v>
      </c>
      <c r="F47" s="27">
        <f>'[1]21_KESGA'!G44</f>
        <v>120</v>
      </c>
      <c r="G47" s="27">
        <f t="shared" si="0"/>
        <v>226</v>
      </c>
      <c r="H47" s="31">
        <v>106</v>
      </c>
      <c r="I47" s="48">
        <f t="shared" si="1"/>
        <v>100</v>
      </c>
      <c r="J47" s="31">
        <v>120</v>
      </c>
      <c r="K47" s="49">
        <f t="shared" si="2"/>
        <v>100</v>
      </c>
      <c r="L47" s="27">
        <f t="shared" si="3"/>
        <v>226</v>
      </c>
      <c r="M47" s="49">
        <f t="shared" si="4"/>
        <v>100</v>
      </c>
      <c r="N47" s="31">
        <v>0</v>
      </c>
      <c r="O47" s="48">
        <f t="shared" ref="O47:S47" si="42">N47/H47*100</f>
        <v>0</v>
      </c>
      <c r="P47" s="31">
        <v>2</v>
      </c>
      <c r="Q47" s="55">
        <f t="shared" si="42"/>
        <v>1.66666666666667</v>
      </c>
      <c r="R47" s="27">
        <f t="shared" si="6"/>
        <v>2</v>
      </c>
      <c r="S47" s="48">
        <f t="shared" si="42"/>
        <v>0.884955752212389</v>
      </c>
      <c r="T47" s="56">
        <v>0</v>
      </c>
      <c r="U47" s="57">
        <f t="shared" si="7"/>
        <v>0</v>
      </c>
      <c r="V47" s="56">
        <v>2</v>
      </c>
      <c r="W47" s="58">
        <f t="shared" si="8"/>
        <v>1.66666666666667</v>
      </c>
      <c r="X47" s="59">
        <f t="shared" si="9"/>
        <v>2</v>
      </c>
      <c r="Y47" s="57">
        <f t="shared" si="10"/>
        <v>0.884955752212389</v>
      </c>
    </row>
    <row r="48" ht="20.1" customHeight="1" spans="1:25">
      <c r="A48" s="29">
        <v>34</v>
      </c>
      <c r="B48" s="25" t="str">
        <f>'[1]9_FARMASI'!B42</f>
        <v>LENEK</v>
      </c>
      <c r="C48" s="26">
        <v>5203093</v>
      </c>
      <c r="D48" s="25" t="str">
        <f>'[1]9_FARMASI'!C42</f>
        <v>Kalijaga</v>
      </c>
      <c r="E48" s="27">
        <f>'[1]21_KESGA'!D45</f>
        <v>310</v>
      </c>
      <c r="F48" s="27">
        <f>'[1]21_KESGA'!G45</f>
        <v>328</v>
      </c>
      <c r="G48" s="27">
        <f t="shared" si="0"/>
        <v>638</v>
      </c>
      <c r="H48" s="31">
        <v>310</v>
      </c>
      <c r="I48" s="48">
        <f t="shared" si="1"/>
        <v>100</v>
      </c>
      <c r="J48" s="31">
        <v>328</v>
      </c>
      <c r="K48" s="49">
        <f t="shared" si="2"/>
        <v>100</v>
      </c>
      <c r="L48" s="27">
        <f t="shared" si="3"/>
        <v>638</v>
      </c>
      <c r="M48" s="49">
        <f t="shared" si="4"/>
        <v>100</v>
      </c>
      <c r="N48" s="31">
        <v>9</v>
      </c>
      <c r="O48" s="48">
        <f t="shared" ref="O48:S48" si="43">N48/H48*100</f>
        <v>2.90322580645161</v>
      </c>
      <c r="P48" s="31">
        <v>16</v>
      </c>
      <c r="Q48" s="55">
        <f t="shared" si="43"/>
        <v>4.8780487804878</v>
      </c>
      <c r="R48" s="27">
        <f t="shared" si="6"/>
        <v>25</v>
      </c>
      <c r="S48" s="48">
        <f t="shared" si="43"/>
        <v>3.91849529780564</v>
      </c>
      <c r="T48" s="56">
        <v>6</v>
      </c>
      <c r="U48" s="57">
        <f t="shared" si="7"/>
        <v>1.93548387096774</v>
      </c>
      <c r="V48" s="56">
        <v>10</v>
      </c>
      <c r="W48" s="58">
        <f t="shared" si="8"/>
        <v>3.04878048780488</v>
      </c>
      <c r="X48" s="59">
        <f t="shared" si="9"/>
        <v>16</v>
      </c>
      <c r="Y48" s="57">
        <f t="shared" si="10"/>
        <v>2.50783699059561</v>
      </c>
    </row>
    <row r="49" ht="20.1" customHeight="1" spans="1:25">
      <c r="A49" s="29">
        <v>35</v>
      </c>
      <c r="B49" s="25">
        <f>'[1]9_FARMASI'!B43</f>
        <v>0</v>
      </c>
      <c r="C49" s="25"/>
      <c r="D49" s="25" t="str">
        <f>'[1]9_FARMASI'!C43</f>
        <v>Lenek</v>
      </c>
      <c r="E49" s="27">
        <f>'[1]21_KESGA'!D46</f>
        <v>239</v>
      </c>
      <c r="F49" s="27">
        <f>'[1]21_KESGA'!G46</f>
        <v>199</v>
      </c>
      <c r="G49" s="27">
        <f t="shared" si="0"/>
        <v>438</v>
      </c>
      <c r="H49" s="31">
        <v>239</v>
      </c>
      <c r="I49" s="48">
        <f t="shared" si="1"/>
        <v>100</v>
      </c>
      <c r="J49" s="31">
        <v>199</v>
      </c>
      <c r="K49" s="49">
        <f t="shared" si="2"/>
        <v>100</v>
      </c>
      <c r="L49" s="27">
        <f t="shared" si="3"/>
        <v>438</v>
      </c>
      <c r="M49" s="49">
        <f t="shared" si="4"/>
        <v>100</v>
      </c>
      <c r="N49" s="31">
        <v>10</v>
      </c>
      <c r="O49" s="48">
        <f t="shared" ref="O49:S49" si="44">N49/H49*100</f>
        <v>4.18410041841004</v>
      </c>
      <c r="P49" s="31">
        <v>5</v>
      </c>
      <c r="Q49" s="55">
        <f t="shared" si="44"/>
        <v>2.51256281407035</v>
      </c>
      <c r="R49" s="27">
        <f t="shared" si="6"/>
        <v>15</v>
      </c>
      <c r="S49" s="48">
        <f t="shared" si="44"/>
        <v>3.42465753424658</v>
      </c>
      <c r="T49" s="56">
        <v>7</v>
      </c>
      <c r="U49" s="57">
        <f t="shared" si="7"/>
        <v>2.92887029288703</v>
      </c>
      <c r="V49" s="56">
        <v>5</v>
      </c>
      <c r="W49" s="58">
        <f t="shared" si="8"/>
        <v>2.51256281407035</v>
      </c>
      <c r="X49" s="59">
        <f t="shared" si="9"/>
        <v>12</v>
      </c>
      <c r="Y49" s="57">
        <f t="shared" si="10"/>
        <v>2.73972602739726</v>
      </c>
    </row>
    <row r="50" ht="20.1" customHeight="1" spans="1:25">
      <c r="A50" s="32"/>
      <c r="B50" s="33"/>
      <c r="C50" s="33"/>
      <c r="D50" s="33"/>
      <c r="E50" s="27"/>
      <c r="F50" s="27"/>
      <c r="G50" s="27"/>
      <c r="H50" s="27"/>
      <c r="I50" s="48"/>
      <c r="J50" s="27"/>
      <c r="K50" s="49"/>
      <c r="L50" s="27"/>
      <c r="M50" s="49"/>
      <c r="N50" s="27"/>
      <c r="O50" s="48"/>
      <c r="P50" s="27"/>
      <c r="Q50" s="55"/>
      <c r="R50" s="27"/>
      <c r="S50" s="48"/>
      <c r="T50" s="59"/>
      <c r="U50" s="57"/>
      <c r="V50" s="59"/>
      <c r="W50" s="58"/>
      <c r="X50" s="59"/>
      <c r="Y50" s="57"/>
    </row>
    <row r="51" ht="20.1" customHeight="1" spans="1:25">
      <c r="A51" s="34" t="s">
        <v>19</v>
      </c>
      <c r="B51" s="35"/>
      <c r="C51" s="36"/>
      <c r="D51" s="37"/>
      <c r="E51" s="38">
        <f t="shared" ref="E51:H51" si="45">SUM(E15:E50)</f>
        <v>11866</v>
      </c>
      <c r="F51" s="38">
        <f t="shared" si="45"/>
        <v>11030</v>
      </c>
      <c r="G51" s="38">
        <f t="shared" si="45"/>
        <v>22896</v>
      </c>
      <c r="H51" s="38">
        <f t="shared" si="45"/>
        <v>11866</v>
      </c>
      <c r="I51" s="50">
        <f>H51/E51*100</f>
        <v>100</v>
      </c>
      <c r="J51" s="38">
        <f t="shared" ref="J51:N51" si="46">SUM(J15:J50)</f>
        <v>11030</v>
      </c>
      <c r="K51" s="51">
        <f>J51/F51*100</f>
        <v>100</v>
      </c>
      <c r="L51" s="38">
        <f t="shared" si="46"/>
        <v>22896</v>
      </c>
      <c r="M51" s="51">
        <f>L51/G51*100</f>
        <v>100</v>
      </c>
      <c r="N51" s="38">
        <f t="shared" si="46"/>
        <v>404</v>
      </c>
      <c r="O51" s="50">
        <f t="shared" ref="O51:S51" si="47">N51/H51*100</f>
        <v>3.40468565649756</v>
      </c>
      <c r="P51" s="38">
        <f t="shared" ref="P51:T51" si="48">SUM(P15:P50)</f>
        <v>476</v>
      </c>
      <c r="Q51" s="60">
        <f t="shared" si="47"/>
        <v>4.3155031731641</v>
      </c>
      <c r="R51" s="38">
        <f t="shared" si="48"/>
        <v>880</v>
      </c>
      <c r="S51" s="50">
        <f t="shared" si="47"/>
        <v>3.84346610761705</v>
      </c>
      <c r="T51" s="61">
        <f t="shared" si="48"/>
        <v>229</v>
      </c>
      <c r="U51" s="62">
        <f>T51/E51*100</f>
        <v>1.92988370133154</v>
      </c>
      <c r="V51" s="61">
        <f>SUM(V15:V50)</f>
        <v>230</v>
      </c>
      <c r="W51" s="62">
        <f>V51/F51*100</f>
        <v>2.08522212148685</v>
      </c>
      <c r="X51" s="61">
        <f>T51+V51</f>
        <v>459</v>
      </c>
      <c r="Y51" s="62">
        <f>X51/G51*100</f>
        <v>2.00471698113208</v>
      </c>
    </row>
    <row r="52" ht="20.1" customHeight="1" spans="1:2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63"/>
      <c r="R52" s="63"/>
      <c r="S52" s="63"/>
      <c r="T52" s="39"/>
      <c r="U52" s="63"/>
      <c r="V52" s="63"/>
      <c r="W52" s="63"/>
      <c r="X52" s="63"/>
      <c r="Y52" s="63"/>
    </row>
    <row r="53" spans="1:1">
      <c r="A53" s="40" t="s">
        <v>20</v>
      </c>
    </row>
    <row r="55" spans="11:11">
      <c r="K55" s="52"/>
    </row>
  </sheetData>
  <mergeCells count="21">
    <mergeCell ref="A3:Y3"/>
    <mergeCell ref="C6:H6"/>
    <mergeCell ref="C7:H7"/>
    <mergeCell ref="C8:H8"/>
    <mergeCell ref="H11:M11"/>
    <mergeCell ref="N11:S11"/>
    <mergeCell ref="T11:Y11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A11:A13"/>
    <mergeCell ref="B11:B13"/>
    <mergeCell ref="C11:C13"/>
    <mergeCell ref="D11:D13"/>
    <mergeCell ref="E11:G12"/>
  </mergeCells>
  <printOptions horizontalCentered="1"/>
  <pageMargins left="1.69291338582677" right="0.905511811023622" top="1.14173228346457" bottom="0.905511811023622" header="0" footer="0"/>
  <pageSetup paperSize="9" scale="43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37_KESGA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2024-08-07T01:15:28Z</dcterms:created>
  <dcterms:modified xsi:type="dcterms:W3CDTF">2024-08-07T01:26:28Z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4D48337B0F344A8AA0C85C71E90CA544_11</vt:lpwstr>
  </property>
  <property fmtid="{D5CDD505-2E9C-101B-9397-08002B2CF9AE}" pid="3" name="KSOProductBuildVer">
    <vt:lpwstr>1033-12.2.0.17119</vt:lpwstr>
  </property>
</Properties>
</file>